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" windowWidth="19420" windowHeight="8000" firstSheet="3" activeTab="8"/>
  </bookViews>
  <sheets>
    <sheet name="สรุปยา" sheetId="1" r:id="rId1"/>
    <sheet name="แผนยา" sheetId="2" r:id="rId2"/>
    <sheet name="สรุปวัสดุการแพทย์" sheetId="3" r:id="rId3"/>
    <sheet name="แผนวัสดุการแพทย์" sheetId="4" r:id="rId4"/>
    <sheet name="สรุปวัสดุเภสัช" sheetId="5" r:id="rId5"/>
    <sheet name="แผนวัสดุเภสัช" sheetId="6" r:id="rId6"/>
    <sheet name="สรุปวัสดุวิทย์ฯ" sheetId="10" r:id="rId7"/>
    <sheet name="แผนวัสดุวิทย์ฯ" sheetId="11" r:id="rId8"/>
    <sheet name="สรุปวัสดุทันตกรรม" sheetId="12" r:id="rId9"/>
    <sheet name="วัสดุทันตกรรม" sheetId="13" r:id="rId10"/>
  </sheets>
  <externalReferences>
    <externalReference r:id="rId11"/>
  </externalReferences>
  <calcPr calcId="144525"/>
</workbook>
</file>

<file path=xl/calcChain.xml><?xml version="1.0" encoding="utf-8"?>
<calcChain xmlns="http://schemas.openxmlformats.org/spreadsheetml/2006/main">
  <c r="L100" i="11" l="1"/>
  <c r="L68" i="11"/>
  <c r="L36" i="11"/>
  <c r="D15" i="12" l="1"/>
  <c r="V286" i="4" l="1"/>
  <c r="T286" i="4"/>
  <c r="R286" i="4"/>
  <c r="P286" i="4"/>
  <c r="V285" i="4"/>
  <c r="T285" i="4"/>
  <c r="R285" i="4"/>
  <c r="P285" i="4"/>
  <c r="V284" i="4"/>
  <c r="T284" i="4"/>
  <c r="R284" i="4"/>
  <c r="P284" i="4"/>
  <c r="V283" i="4"/>
  <c r="T283" i="4"/>
  <c r="R283" i="4"/>
  <c r="P283" i="4"/>
  <c r="V282" i="4"/>
  <c r="T282" i="4"/>
  <c r="R282" i="4"/>
  <c r="P282" i="4"/>
  <c r="V281" i="4"/>
  <c r="T281" i="4"/>
  <c r="R281" i="4"/>
  <c r="P281" i="4"/>
  <c r="V280" i="4"/>
  <c r="T280" i="4"/>
  <c r="R280" i="4"/>
  <c r="P280" i="4"/>
  <c r="V279" i="4"/>
  <c r="T279" i="4"/>
  <c r="R279" i="4"/>
  <c r="P279" i="4"/>
  <c r="V278" i="4"/>
  <c r="T278" i="4"/>
  <c r="R278" i="4"/>
  <c r="P278" i="4"/>
  <c r="N280" i="4"/>
  <c r="N281" i="4"/>
  <c r="N282" i="4"/>
  <c r="N283" i="4"/>
  <c r="N284" i="4"/>
  <c r="N285" i="4"/>
  <c r="N286" i="4"/>
  <c r="N279" i="4"/>
  <c r="N278" i="4"/>
  <c r="V268" i="4"/>
  <c r="T268" i="4"/>
  <c r="R268" i="4"/>
  <c r="P268" i="4"/>
  <c r="V267" i="4"/>
  <c r="T267" i="4"/>
  <c r="R267" i="4"/>
  <c r="P267" i="4"/>
  <c r="V266" i="4"/>
  <c r="T266" i="4"/>
  <c r="R266" i="4"/>
  <c r="P266" i="4"/>
  <c r="N268" i="4" l="1"/>
  <c r="N267" i="4"/>
  <c r="N266" i="4"/>
  <c r="V239" i="4"/>
  <c r="T239" i="4"/>
  <c r="R239" i="4"/>
  <c r="P239" i="4"/>
  <c r="N239" i="4"/>
  <c r="J239" i="4"/>
  <c r="V200" i="4"/>
  <c r="T200" i="4"/>
  <c r="R200" i="4"/>
  <c r="P200" i="4"/>
  <c r="N200" i="4"/>
  <c r="J200" i="4"/>
  <c r="V161" i="4"/>
  <c r="T161" i="4"/>
  <c r="R161" i="4"/>
  <c r="P161" i="4"/>
  <c r="N161" i="4"/>
  <c r="J161" i="4"/>
  <c r="V149" i="4"/>
  <c r="T149" i="4"/>
  <c r="R149" i="4"/>
  <c r="P149" i="4"/>
  <c r="N149" i="4"/>
  <c r="V265" i="4" l="1"/>
  <c r="T265" i="4"/>
  <c r="R265" i="4"/>
  <c r="P265" i="4"/>
  <c r="N265" i="4"/>
  <c r="J265" i="4"/>
  <c r="V229" i="4"/>
  <c r="T229" i="4"/>
  <c r="R229" i="4"/>
  <c r="P229" i="4"/>
  <c r="N229" i="4"/>
  <c r="J229" i="4"/>
  <c r="U228" i="4"/>
  <c r="V228" i="4" s="1"/>
  <c r="S228" i="4"/>
  <c r="T228" i="4" s="1"/>
  <c r="Q228" i="4"/>
  <c r="R228" i="4" s="1"/>
  <c r="O228" i="4"/>
  <c r="P228" i="4" s="1"/>
  <c r="N228" i="4"/>
  <c r="J228" i="4"/>
  <c r="U227" i="4"/>
  <c r="V227" i="4" s="1"/>
  <c r="S227" i="4"/>
  <c r="T227" i="4" s="1"/>
  <c r="Q227" i="4"/>
  <c r="R227" i="4" s="1"/>
  <c r="O227" i="4"/>
  <c r="P227" i="4" s="1"/>
  <c r="N227" i="4"/>
  <c r="J227" i="4"/>
  <c r="U226" i="4"/>
  <c r="V226" i="4" s="1"/>
  <c r="S226" i="4"/>
  <c r="T226" i="4" s="1"/>
  <c r="Q226" i="4"/>
  <c r="R226" i="4" s="1"/>
  <c r="O226" i="4"/>
  <c r="P226" i="4" s="1"/>
  <c r="N226" i="4"/>
  <c r="J226" i="4"/>
  <c r="U225" i="4"/>
  <c r="V225" i="4" s="1"/>
  <c r="S225" i="4"/>
  <c r="T225" i="4" s="1"/>
  <c r="Q225" i="4"/>
  <c r="R225" i="4" s="1"/>
  <c r="O225" i="4"/>
  <c r="P225" i="4" s="1"/>
  <c r="N225" i="4"/>
  <c r="J225" i="4"/>
  <c r="U224" i="4"/>
  <c r="V224" i="4" s="1"/>
  <c r="S224" i="4"/>
  <c r="T224" i="4" s="1"/>
  <c r="Q224" i="4"/>
  <c r="R224" i="4" s="1"/>
  <c r="O224" i="4"/>
  <c r="P224" i="4" s="1"/>
  <c r="N224" i="4"/>
  <c r="J224" i="4"/>
  <c r="V190" i="4"/>
  <c r="T190" i="4"/>
  <c r="R190" i="4"/>
  <c r="P190" i="4"/>
  <c r="N190" i="4"/>
  <c r="J190" i="4"/>
  <c r="V189" i="4"/>
  <c r="T189" i="4"/>
  <c r="R189" i="4"/>
  <c r="P189" i="4"/>
  <c r="N189" i="4"/>
  <c r="J189" i="4"/>
  <c r="V188" i="4"/>
  <c r="T188" i="4"/>
  <c r="R188" i="4"/>
  <c r="P188" i="4"/>
  <c r="N188" i="4"/>
  <c r="J188" i="4"/>
  <c r="V187" i="4"/>
  <c r="T187" i="4"/>
  <c r="R187" i="4"/>
  <c r="P187" i="4"/>
  <c r="N187" i="4"/>
  <c r="J187" i="4"/>
  <c r="V186" i="4"/>
  <c r="T186" i="4"/>
  <c r="R186" i="4"/>
  <c r="P186" i="4"/>
  <c r="N186" i="4"/>
  <c r="J186" i="4"/>
  <c r="V151" i="4" l="1"/>
  <c r="T151" i="4"/>
  <c r="R151" i="4"/>
  <c r="P151" i="4"/>
  <c r="N151" i="4"/>
  <c r="J151" i="4"/>
  <c r="V150" i="4"/>
  <c r="T150" i="4"/>
  <c r="R150" i="4"/>
  <c r="P150" i="4"/>
  <c r="N150" i="4"/>
  <c r="J150" i="4"/>
  <c r="V148" i="4"/>
  <c r="T148" i="4"/>
  <c r="R148" i="4"/>
  <c r="P148" i="4"/>
  <c r="N148" i="4"/>
  <c r="J148" i="4"/>
  <c r="V147" i="4"/>
  <c r="T147" i="4"/>
  <c r="R147" i="4"/>
  <c r="P147" i="4"/>
  <c r="N147" i="4"/>
  <c r="J147" i="4"/>
  <c r="U112" i="4"/>
  <c r="V112" i="4" s="1"/>
  <c r="S112" i="4"/>
  <c r="T112" i="4" s="1"/>
  <c r="Q112" i="4"/>
  <c r="R112" i="4" s="1"/>
  <c r="O112" i="4"/>
  <c r="P112" i="4" s="1"/>
  <c r="N112" i="4"/>
  <c r="J112" i="4"/>
  <c r="U111" i="4"/>
  <c r="V111" i="4" s="1"/>
  <c r="S111" i="4"/>
  <c r="T111" i="4" s="1"/>
  <c r="Q111" i="4"/>
  <c r="R111" i="4" s="1"/>
  <c r="O111" i="4"/>
  <c r="P111" i="4" s="1"/>
  <c r="N111" i="4"/>
  <c r="J111" i="4"/>
  <c r="U110" i="4"/>
  <c r="V110" i="4" s="1"/>
  <c r="S110" i="4"/>
  <c r="T110" i="4" s="1"/>
  <c r="Q110" i="4"/>
  <c r="R110" i="4" s="1"/>
  <c r="O110" i="4"/>
  <c r="P110" i="4" s="1"/>
  <c r="N110" i="4"/>
  <c r="J110" i="4"/>
  <c r="U109" i="4"/>
  <c r="V109" i="4" s="1"/>
  <c r="S109" i="4"/>
  <c r="T109" i="4" s="1"/>
  <c r="Q109" i="4"/>
  <c r="R109" i="4" s="1"/>
  <c r="O109" i="4"/>
  <c r="P109" i="4" s="1"/>
  <c r="N109" i="4"/>
  <c r="J109" i="4"/>
  <c r="U108" i="4"/>
  <c r="V108" i="4" s="1"/>
  <c r="S108" i="4"/>
  <c r="T108" i="4" s="1"/>
  <c r="Q108" i="4"/>
  <c r="R108" i="4" s="1"/>
  <c r="O108" i="4"/>
  <c r="P108" i="4" s="1"/>
  <c r="N108" i="4"/>
  <c r="J108" i="4"/>
  <c r="V73" i="4"/>
  <c r="T73" i="4"/>
  <c r="R73" i="4"/>
  <c r="P73" i="4"/>
  <c r="N73" i="4"/>
  <c r="J73" i="4"/>
  <c r="V72" i="4"/>
  <c r="T72" i="4"/>
  <c r="R72" i="4"/>
  <c r="P72" i="4"/>
  <c r="N72" i="4"/>
  <c r="J72" i="4"/>
  <c r="V71" i="4"/>
  <c r="T71" i="4"/>
  <c r="R71" i="4"/>
  <c r="P71" i="4"/>
  <c r="N71" i="4"/>
  <c r="J71" i="4"/>
  <c r="V70" i="4"/>
  <c r="T70" i="4"/>
  <c r="R70" i="4"/>
  <c r="P70" i="4"/>
  <c r="N70" i="4"/>
  <c r="J70" i="4"/>
  <c r="V69" i="4"/>
  <c r="T69" i="4"/>
  <c r="R69" i="4"/>
  <c r="P69" i="4"/>
  <c r="N69" i="4"/>
  <c r="J69" i="4"/>
  <c r="V34" i="4"/>
  <c r="T34" i="4"/>
  <c r="R34" i="4"/>
  <c r="P34" i="4"/>
  <c r="N34" i="4"/>
  <c r="J34" i="4"/>
  <c r="V33" i="4"/>
  <c r="T33" i="4"/>
  <c r="R33" i="4"/>
  <c r="P33" i="4"/>
  <c r="N33" i="4"/>
  <c r="J33" i="4"/>
  <c r="V32" i="4"/>
  <c r="T32" i="4"/>
  <c r="R32" i="4"/>
  <c r="P32" i="4"/>
  <c r="N32" i="4"/>
  <c r="J32" i="4"/>
  <c r="U31" i="4"/>
  <c r="V31" i="4" s="1"/>
  <c r="S31" i="4"/>
  <c r="T31" i="4" s="1"/>
  <c r="Q31" i="4"/>
  <c r="R31" i="4" s="1"/>
  <c r="O31" i="4"/>
  <c r="P31" i="4" s="1"/>
  <c r="N31" i="4"/>
  <c r="J31" i="4"/>
  <c r="U197" i="13" l="1"/>
  <c r="S197" i="13"/>
  <c r="Q197" i="13"/>
  <c r="O197" i="13"/>
  <c r="K197" i="13"/>
  <c r="M197" i="13" s="1"/>
  <c r="U196" i="13"/>
  <c r="S196" i="13"/>
  <c r="Q196" i="13"/>
  <c r="O196" i="13"/>
  <c r="K196" i="13"/>
  <c r="M196" i="13" s="1"/>
  <c r="U195" i="13"/>
  <c r="S195" i="13"/>
  <c r="Q195" i="13"/>
  <c r="O195" i="13"/>
  <c r="K195" i="13"/>
  <c r="M195" i="13" s="1"/>
  <c r="U194" i="13"/>
  <c r="S194" i="13"/>
  <c r="Q194" i="13"/>
  <c r="O194" i="13"/>
  <c r="K194" i="13"/>
  <c r="M194" i="13" s="1"/>
  <c r="U193" i="13"/>
  <c r="S193" i="13"/>
  <c r="Q193" i="13"/>
  <c r="O193" i="13"/>
  <c r="K193" i="13"/>
  <c r="M193" i="13" s="1"/>
  <c r="U192" i="13"/>
  <c r="S192" i="13"/>
  <c r="Q192" i="13"/>
  <c r="O192" i="13"/>
  <c r="K192" i="13"/>
  <c r="M192" i="13" s="1"/>
  <c r="U191" i="13"/>
  <c r="S191" i="13"/>
  <c r="Q191" i="13"/>
  <c r="O191" i="13"/>
  <c r="K191" i="13"/>
  <c r="M191" i="13" s="1"/>
  <c r="U190" i="13"/>
  <c r="S190" i="13"/>
  <c r="Q190" i="13"/>
  <c r="O190" i="13"/>
  <c r="K190" i="13"/>
  <c r="M190" i="13" s="1"/>
  <c r="U189" i="13"/>
  <c r="S189" i="13"/>
  <c r="Q189" i="13"/>
  <c r="O189" i="13"/>
  <c r="K189" i="13"/>
  <c r="M189" i="13" s="1"/>
  <c r="U188" i="13"/>
  <c r="S188" i="13"/>
  <c r="Q188" i="13"/>
  <c r="O188" i="13"/>
  <c r="K188" i="13"/>
  <c r="M188" i="13" s="1"/>
  <c r="U187" i="13"/>
  <c r="S187" i="13"/>
  <c r="Q187" i="13"/>
  <c r="O187" i="13"/>
  <c r="K187" i="13"/>
  <c r="M187" i="13" s="1"/>
  <c r="U186" i="13"/>
  <c r="S186" i="13"/>
  <c r="Q186" i="13"/>
  <c r="O186" i="13"/>
  <c r="K186" i="13"/>
  <c r="M186" i="13" s="1"/>
  <c r="U173" i="13"/>
  <c r="S173" i="13"/>
  <c r="Q173" i="13"/>
  <c r="O173" i="13"/>
  <c r="K173" i="13"/>
  <c r="M173" i="13" s="1"/>
  <c r="U172" i="13"/>
  <c r="S172" i="13"/>
  <c r="Q172" i="13"/>
  <c r="O172" i="13"/>
  <c r="K172" i="13"/>
  <c r="M172" i="13" s="1"/>
  <c r="U171" i="13"/>
  <c r="S171" i="13"/>
  <c r="Q171" i="13"/>
  <c r="O171" i="13"/>
  <c r="K171" i="13"/>
  <c r="M171" i="13" s="1"/>
  <c r="U170" i="13"/>
  <c r="S170" i="13"/>
  <c r="Q170" i="13"/>
  <c r="O170" i="13"/>
  <c r="M170" i="13"/>
  <c r="U169" i="13"/>
  <c r="S169" i="13"/>
  <c r="Q169" i="13"/>
  <c r="O169" i="13"/>
  <c r="K169" i="13"/>
  <c r="M169" i="13" s="1"/>
  <c r="U168" i="13"/>
  <c r="S168" i="13"/>
  <c r="Q168" i="13"/>
  <c r="O168" i="13"/>
  <c r="K168" i="13"/>
  <c r="M168" i="13" s="1"/>
  <c r="U167" i="13"/>
  <c r="S167" i="13"/>
  <c r="Q167" i="13"/>
  <c r="O167" i="13"/>
  <c r="K167" i="13"/>
  <c r="M167" i="13" s="1"/>
  <c r="U166" i="13"/>
  <c r="S166" i="13"/>
  <c r="Q166" i="13"/>
  <c r="O166" i="13"/>
  <c r="K166" i="13"/>
  <c r="M166" i="13" s="1"/>
  <c r="U165" i="13"/>
  <c r="S165" i="13"/>
  <c r="Q165" i="13"/>
  <c r="O165" i="13"/>
  <c r="K165" i="13"/>
  <c r="M165" i="13" s="1"/>
  <c r="U164" i="13"/>
  <c r="S164" i="13"/>
  <c r="Q164" i="13"/>
  <c r="O164" i="13"/>
  <c r="K164" i="13"/>
  <c r="M164" i="13" s="1"/>
  <c r="U163" i="13"/>
  <c r="S163" i="13"/>
  <c r="Q163" i="13"/>
  <c r="O163" i="13"/>
  <c r="K163" i="13"/>
  <c r="M163" i="13" s="1"/>
  <c r="U162" i="13"/>
  <c r="S162" i="13"/>
  <c r="Q162" i="13"/>
  <c r="O162" i="13"/>
  <c r="K162" i="13"/>
  <c r="M162" i="13" s="1"/>
  <c r="U161" i="13"/>
  <c r="S161" i="13"/>
  <c r="Q161" i="13"/>
  <c r="O161" i="13"/>
  <c r="K161" i="13"/>
  <c r="M161" i="13" s="1"/>
  <c r="U160" i="13"/>
  <c r="S160" i="13"/>
  <c r="Q160" i="13"/>
  <c r="O160" i="13"/>
  <c r="K160" i="13"/>
  <c r="M160" i="13" s="1"/>
  <c r="U149" i="13"/>
  <c r="S149" i="13"/>
  <c r="Q149" i="13"/>
  <c r="O149" i="13"/>
  <c r="M149" i="13"/>
  <c r="U148" i="13"/>
  <c r="S148" i="13"/>
  <c r="Q148" i="13"/>
  <c r="O148" i="13"/>
  <c r="K148" i="13"/>
  <c r="M148" i="13" s="1"/>
  <c r="U147" i="13"/>
  <c r="S147" i="13"/>
  <c r="Q147" i="13"/>
  <c r="O147" i="13"/>
  <c r="K147" i="13"/>
  <c r="M147" i="13" s="1"/>
  <c r="U146" i="13"/>
  <c r="S146" i="13"/>
  <c r="Q146" i="13"/>
  <c r="O146" i="13"/>
  <c r="M146" i="13"/>
  <c r="K146" i="13"/>
  <c r="U145" i="13"/>
  <c r="S145" i="13"/>
  <c r="Q145" i="13"/>
  <c r="O145" i="13"/>
  <c r="K145" i="13"/>
  <c r="M145" i="13" s="1"/>
  <c r="U144" i="13"/>
  <c r="S144" i="13"/>
  <c r="Q144" i="13"/>
  <c r="O144" i="13"/>
  <c r="K144" i="13"/>
  <c r="M144" i="13" s="1"/>
  <c r="U143" i="13"/>
  <c r="S143" i="13"/>
  <c r="Q143" i="13"/>
  <c r="O143" i="13"/>
  <c r="K143" i="13"/>
  <c r="M143" i="13" s="1"/>
  <c r="U142" i="13"/>
  <c r="S142" i="13"/>
  <c r="Q142" i="13"/>
  <c r="O142" i="13"/>
  <c r="K142" i="13"/>
  <c r="M142" i="13" s="1"/>
  <c r="U141" i="13"/>
  <c r="S141" i="13"/>
  <c r="Q141" i="13"/>
  <c r="O141" i="13"/>
  <c r="K141" i="13"/>
  <c r="M141" i="13" s="1"/>
  <c r="U140" i="13"/>
  <c r="S140" i="13"/>
  <c r="Q140" i="13"/>
  <c r="O140" i="13"/>
  <c r="K140" i="13"/>
  <c r="M140" i="13" s="1"/>
  <c r="U139" i="13"/>
  <c r="S139" i="13"/>
  <c r="Q139" i="13"/>
  <c r="O139" i="13"/>
  <c r="K139" i="13"/>
  <c r="M139" i="13" s="1"/>
  <c r="U138" i="13"/>
  <c r="S138" i="13"/>
  <c r="Q138" i="13"/>
  <c r="O138" i="13"/>
  <c r="K138" i="13"/>
  <c r="M138" i="13" s="1"/>
  <c r="U137" i="13"/>
  <c r="S137" i="13"/>
  <c r="Q137" i="13"/>
  <c r="O137" i="13"/>
  <c r="K137" i="13"/>
  <c r="M137" i="13" s="1"/>
  <c r="U136" i="13"/>
  <c r="S136" i="13"/>
  <c r="Q136" i="13"/>
  <c r="O136" i="13"/>
  <c r="K136" i="13"/>
  <c r="M136" i="13" s="1"/>
  <c r="U135" i="13"/>
  <c r="S135" i="13"/>
  <c r="Q135" i="13"/>
  <c r="O135" i="13"/>
  <c r="K135" i="13"/>
  <c r="M135" i="13" s="1"/>
  <c r="U134" i="13"/>
  <c r="S134" i="13"/>
  <c r="Q134" i="13"/>
  <c r="O134" i="13"/>
  <c r="K134" i="13"/>
  <c r="M134" i="13" s="1"/>
  <c r="U123" i="13"/>
  <c r="S123" i="13"/>
  <c r="Q123" i="13"/>
  <c r="O123" i="13"/>
  <c r="K123" i="13"/>
  <c r="M123" i="13" s="1"/>
  <c r="U122" i="13"/>
  <c r="S122" i="13"/>
  <c r="Q122" i="13"/>
  <c r="O122" i="13"/>
  <c r="M122" i="13"/>
  <c r="U121" i="13"/>
  <c r="S121" i="13"/>
  <c r="Q121" i="13"/>
  <c r="O121" i="13"/>
  <c r="K121" i="13"/>
  <c r="M121" i="13" s="1"/>
  <c r="U120" i="13"/>
  <c r="S120" i="13"/>
  <c r="Q120" i="13"/>
  <c r="O120" i="13"/>
  <c r="K120" i="13"/>
  <c r="M120" i="13" s="1"/>
  <c r="U119" i="13"/>
  <c r="S119" i="13"/>
  <c r="Q119" i="13"/>
  <c r="O119" i="13"/>
  <c r="K119" i="13"/>
  <c r="M119" i="13" s="1"/>
  <c r="U118" i="13"/>
  <c r="S118" i="13"/>
  <c r="Q118" i="13"/>
  <c r="O118" i="13"/>
  <c r="K118" i="13"/>
  <c r="M118" i="13" s="1"/>
  <c r="U117" i="13"/>
  <c r="S117" i="13"/>
  <c r="Q117" i="13"/>
  <c r="O117" i="13"/>
  <c r="K117" i="13"/>
  <c r="M117" i="13" s="1"/>
  <c r="U116" i="13"/>
  <c r="S116" i="13"/>
  <c r="Q116" i="13"/>
  <c r="O116" i="13"/>
  <c r="K116" i="13"/>
  <c r="M116" i="13" s="1"/>
  <c r="U115" i="13"/>
  <c r="S115" i="13"/>
  <c r="Q115" i="13"/>
  <c r="O115" i="13"/>
  <c r="K115" i="13"/>
  <c r="M115" i="13" s="1"/>
  <c r="U114" i="13"/>
  <c r="S114" i="13"/>
  <c r="Q114" i="13"/>
  <c r="O114" i="13"/>
  <c r="K114" i="13"/>
  <c r="M114" i="13" s="1"/>
  <c r="U113" i="13"/>
  <c r="S113" i="13"/>
  <c r="Q113" i="13"/>
  <c r="O113" i="13"/>
  <c r="K113" i="13"/>
  <c r="M113" i="13" s="1"/>
  <c r="U112" i="13"/>
  <c r="S112" i="13"/>
  <c r="Q112" i="13"/>
  <c r="O112" i="13"/>
  <c r="K112" i="13"/>
  <c r="M112" i="13" s="1"/>
  <c r="U111" i="13"/>
  <c r="S111" i="13"/>
  <c r="Q111" i="13"/>
  <c r="O111" i="13"/>
  <c r="K111" i="13"/>
  <c r="M111" i="13" s="1"/>
  <c r="U110" i="13"/>
  <c r="S110" i="13"/>
  <c r="Q110" i="13"/>
  <c r="O110" i="13"/>
  <c r="K110" i="13"/>
  <c r="M110" i="13" s="1"/>
  <c r="U109" i="13"/>
  <c r="S109" i="13"/>
  <c r="Q109" i="13"/>
  <c r="O109" i="13"/>
  <c r="K109" i="13"/>
  <c r="M109" i="13" s="1"/>
  <c r="U108" i="13"/>
  <c r="S108" i="13"/>
  <c r="Q108" i="13"/>
  <c r="O108" i="13"/>
  <c r="K108" i="13"/>
  <c r="M108" i="13" s="1"/>
  <c r="U97" i="13"/>
  <c r="S97" i="13"/>
  <c r="Q97" i="13"/>
  <c r="O97" i="13"/>
  <c r="K97" i="13"/>
  <c r="M97" i="13" s="1"/>
  <c r="U96" i="13"/>
  <c r="S96" i="13"/>
  <c r="Q96" i="13"/>
  <c r="O96" i="13"/>
  <c r="K96" i="13"/>
  <c r="M96" i="13" s="1"/>
  <c r="U95" i="13"/>
  <c r="S95" i="13"/>
  <c r="Q95" i="13"/>
  <c r="O95" i="13"/>
  <c r="K95" i="13"/>
  <c r="M95" i="13" s="1"/>
  <c r="U94" i="13"/>
  <c r="S94" i="13"/>
  <c r="Q94" i="13"/>
  <c r="O94" i="13"/>
  <c r="K94" i="13"/>
  <c r="M94" i="13" s="1"/>
  <c r="U93" i="13"/>
  <c r="S93" i="13"/>
  <c r="Q93" i="13"/>
  <c r="O93" i="13"/>
  <c r="K93" i="13"/>
  <c r="M93" i="13" s="1"/>
  <c r="U92" i="13"/>
  <c r="S92" i="13"/>
  <c r="Q92" i="13"/>
  <c r="O92" i="13"/>
  <c r="K92" i="13"/>
  <c r="M92" i="13" s="1"/>
  <c r="U91" i="13"/>
  <c r="S91" i="13"/>
  <c r="Q91" i="13"/>
  <c r="O91" i="13"/>
  <c r="K91" i="13"/>
  <c r="M91" i="13" s="1"/>
  <c r="U90" i="13"/>
  <c r="S90" i="13"/>
  <c r="Q90" i="13"/>
  <c r="O90" i="13"/>
  <c r="K90" i="13"/>
  <c r="M90" i="13" s="1"/>
  <c r="U89" i="13"/>
  <c r="S89" i="13"/>
  <c r="Q89" i="13"/>
  <c r="O89" i="13"/>
  <c r="K89" i="13"/>
  <c r="M89" i="13" s="1"/>
  <c r="U88" i="13"/>
  <c r="S88" i="13"/>
  <c r="Q88" i="13"/>
  <c r="O88" i="13"/>
  <c r="M88" i="13"/>
  <c r="U87" i="13"/>
  <c r="S87" i="13"/>
  <c r="Q87" i="13"/>
  <c r="O87" i="13"/>
  <c r="K87" i="13"/>
  <c r="M87" i="13" s="1"/>
  <c r="U86" i="13"/>
  <c r="S86" i="13"/>
  <c r="Q86" i="13"/>
  <c r="O86" i="13"/>
  <c r="K86" i="13"/>
  <c r="M86" i="13" s="1"/>
  <c r="U85" i="13"/>
  <c r="S85" i="13"/>
  <c r="Q85" i="13"/>
  <c r="O85" i="13"/>
  <c r="K85" i="13"/>
  <c r="M85" i="13" s="1"/>
  <c r="U84" i="13"/>
  <c r="S84" i="13"/>
  <c r="Q84" i="13"/>
  <c r="O84" i="13"/>
  <c r="K84" i="13"/>
  <c r="M84" i="13" s="1"/>
  <c r="U83" i="13"/>
  <c r="S83" i="13"/>
  <c r="Q83" i="13"/>
  <c r="O83" i="13"/>
  <c r="K83" i="13"/>
  <c r="M83" i="13" s="1"/>
  <c r="U82" i="13"/>
  <c r="S82" i="13"/>
  <c r="Q82" i="13"/>
  <c r="O82" i="13"/>
  <c r="K82" i="13"/>
  <c r="M82" i="13" s="1"/>
  <c r="U70" i="13"/>
  <c r="S70" i="13"/>
  <c r="Q70" i="13"/>
  <c r="O70" i="13"/>
  <c r="K70" i="13"/>
  <c r="M70" i="13" s="1"/>
  <c r="U69" i="13"/>
  <c r="S69" i="13"/>
  <c r="Q69" i="13"/>
  <c r="O69" i="13"/>
  <c r="K69" i="13"/>
  <c r="M69" i="13" s="1"/>
  <c r="U68" i="13"/>
  <c r="S68" i="13"/>
  <c r="Q68" i="13"/>
  <c r="O68" i="13"/>
  <c r="K68" i="13"/>
  <c r="M68" i="13" s="1"/>
  <c r="U67" i="13"/>
  <c r="S67" i="13"/>
  <c r="Q67" i="13"/>
  <c r="O67" i="13"/>
  <c r="K67" i="13"/>
  <c r="M67" i="13" s="1"/>
  <c r="U66" i="13"/>
  <c r="S66" i="13"/>
  <c r="Q66" i="13"/>
  <c r="O66" i="13"/>
  <c r="K66" i="13"/>
  <c r="M66" i="13" s="1"/>
  <c r="U65" i="13"/>
  <c r="S65" i="13"/>
  <c r="Q65" i="13"/>
  <c r="O65" i="13"/>
  <c r="K65" i="13"/>
  <c r="M65" i="13" s="1"/>
  <c r="U64" i="13"/>
  <c r="S64" i="13"/>
  <c r="Q64" i="13"/>
  <c r="O64" i="13"/>
  <c r="K64" i="13"/>
  <c r="M64" i="13" s="1"/>
  <c r="U63" i="13"/>
  <c r="S63" i="13"/>
  <c r="Q63" i="13"/>
  <c r="O63" i="13"/>
  <c r="K63" i="13"/>
  <c r="M63" i="13" s="1"/>
  <c r="U62" i="13"/>
  <c r="S62" i="13"/>
  <c r="Q62" i="13"/>
  <c r="O62" i="13"/>
  <c r="K62" i="13"/>
  <c r="M62" i="13" s="1"/>
  <c r="U61" i="13"/>
  <c r="S61" i="13"/>
  <c r="Q61" i="13"/>
  <c r="O61" i="13"/>
  <c r="K61" i="13"/>
  <c r="M61" i="13" s="1"/>
  <c r="U60" i="13"/>
  <c r="S60" i="13"/>
  <c r="Q60" i="13"/>
  <c r="O60" i="13"/>
  <c r="K60" i="13"/>
  <c r="M60" i="13" s="1"/>
  <c r="U59" i="13"/>
  <c r="S59" i="13"/>
  <c r="Q59" i="13"/>
  <c r="O59" i="13"/>
  <c r="K59" i="13"/>
  <c r="M59" i="13" s="1"/>
  <c r="U58" i="13"/>
  <c r="S58" i="13"/>
  <c r="Q58" i="13"/>
  <c r="O58" i="13"/>
  <c r="K58" i="13"/>
  <c r="M58" i="13" s="1"/>
  <c r="U57" i="13"/>
  <c r="S57" i="13"/>
  <c r="Q57" i="13"/>
  <c r="O57" i="13"/>
  <c r="K57" i="13"/>
  <c r="M57" i="13" s="1"/>
  <c r="U56" i="13"/>
  <c r="S56" i="13"/>
  <c r="Q56" i="13"/>
  <c r="O56" i="13"/>
  <c r="K56" i="13"/>
  <c r="M56" i="13" s="1"/>
  <c r="U45" i="13"/>
  <c r="S45" i="13"/>
  <c r="Q45" i="13"/>
  <c r="O45" i="13"/>
  <c r="M45" i="13"/>
  <c r="U44" i="13"/>
  <c r="S44" i="13"/>
  <c r="Q44" i="13"/>
  <c r="O44" i="13"/>
  <c r="M44" i="13"/>
  <c r="U43" i="13"/>
  <c r="S43" i="13"/>
  <c r="Q43" i="13"/>
  <c r="O43" i="13"/>
  <c r="K43" i="13"/>
  <c r="M43" i="13" s="1"/>
  <c r="U42" i="13"/>
  <c r="S42" i="13"/>
  <c r="Q42" i="13"/>
  <c r="O42" i="13"/>
  <c r="K42" i="13"/>
  <c r="M42" i="13" s="1"/>
  <c r="U41" i="13"/>
  <c r="S41" i="13"/>
  <c r="Q41" i="13"/>
  <c r="O41" i="13"/>
  <c r="K41" i="13"/>
  <c r="M41" i="13" s="1"/>
  <c r="U40" i="13"/>
  <c r="S40" i="13"/>
  <c r="Q40" i="13"/>
  <c r="O40" i="13"/>
  <c r="K40" i="13"/>
  <c r="M40" i="13" s="1"/>
  <c r="U39" i="13"/>
  <c r="S39" i="13"/>
  <c r="Q39" i="13"/>
  <c r="O39" i="13"/>
  <c r="M39" i="13"/>
  <c r="U38" i="13"/>
  <c r="S38" i="13"/>
  <c r="Q38" i="13"/>
  <c r="O38" i="13"/>
  <c r="K38" i="13"/>
  <c r="M38" i="13" s="1"/>
  <c r="U37" i="13"/>
  <c r="S37" i="13"/>
  <c r="Q37" i="13"/>
  <c r="O37" i="13"/>
  <c r="M37" i="13"/>
  <c r="U36" i="13"/>
  <c r="S36" i="13"/>
  <c r="Q36" i="13"/>
  <c r="O36" i="13"/>
  <c r="K36" i="13"/>
  <c r="M36" i="13" s="1"/>
  <c r="U35" i="13"/>
  <c r="S35" i="13"/>
  <c r="Q35" i="13"/>
  <c r="O35" i="13"/>
  <c r="K35" i="13"/>
  <c r="M35" i="13" s="1"/>
  <c r="U34" i="13"/>
  <c r="S34" i="13"/>
  <c r="Q34" i="13"/>
  <c r="O34" i="13"/>
  <c r="K34" i="13"/>
  <c r="M34" i="13" s="1"/>
  <c r="U33" i="13"/>
  <c r="S33" i="13"/>
  <c r="Q33" i="13"/>
  <c r="O33" i="13"/>
  <c r="K33" i="13"/>
  <c r="M33" i="13" s="1"/>
  <c r="U32" i="13"/>
  <c r="S32" i="13"/>
  <c r="Q32" i="13"/>
  <c r="O32" i="13"/>
  <c r="K32" i="13"/>
  <c r="M32" i="13" s="1"/>
  <c r="U31" i="13"/>
  <c r="S31" i="13"/>
  <c r="Q31" i="13"/>
  <c r="O31" i="13"/>
  <c r="K31" i="13"/>
  <c r="M31" i="13" s="1"/>
  <c r="U30" i="13"/>
  <c r="S30" i="13"/>
  <c r="Q30" i="13"/>
  <c r="O30" i="13"/>
  <c r="K30" i="13"/>
  <c r="M30" i="13" s="1"/>
  <c r="U20" i="13"/>
  <c r="S20" i="13"/>
  <c r="Q20" i="13"/>
  <c r="O20" i="13"/>
  <c r="K20" i="13"/>
  <c r="M20" i="13" s="1"/>
  <c r="U19" i="13"/>
  <c r="S19" i="13"/>
  <c r="Q19" i="13"/>
  <c r="O19" i="13"/>
  <c r="K19" i="13"/>
  <c r="M19" i="13" s="1"/>
  <c r="U18" i="13"/>
  <c r="S18" i="13"/>
  <c r="Q18" i="13"/>
  <c r="O18" i="13"/>
  <c r="K18" i="13"/>
  <c r="M18" i="13" s="1"/>
  <c r="U17" i="13"/>
  <c r="S17" i="13"/>
  <c r="Q17" i="13"/>
  <c r="O17" i="13"/>
  <c r="M17" i="13"/>
  <c r="U16" i="13"/>
  <c r="S16" i="13"/>
  <c r="Q16" i="13"/>
  <c r="O16" i="13"/>
  <c r="K16" i="13"/>
  <c r="M16" i="13" s="1"/>
  <c r="U15" i="13"/>
  <c r="S15" i="13"/>
  <c r="Q15" i="13"/>
  <c r="O15" i="13"/>
  <c r="K15" i="13"/>
  <c r="M15" i="13" s="1"/>
  <c r="U14" i="13"/>
  <c r="S14" i="13"/>
  <c r="Q14" i="13"/>
  <c r="O14" i="13"/>
  <c r="K14" i="13"/>
  <c r="M14" i="13" s="1"/>
  <c r="U13" i="13"/>
  <c r="S13" i="13"/>
  <c r="Q13" i="13"/>
  <c r="O13" i="13"/>
  <c r="K13" i="13"/>
  <c r="M13" i="13" s="1"/>
  <c r="U12" i="13"/>
  <c r="S12" i="13"/>
  <c r="Q12" i="13"/>
  <c r="O12" i="13"/>
  <c r="K12" i="13"/>
  <c r="M12" i="13" s="1"/>
  <c r="U11" i="13"/>
  <c r="S11" i="13"/>
  <c r="Q11" i="13"/>
  <c r="O11" i="13"/>
  <c r="K11" i="13"/>
  <c r="M11" i="13" s="1"/>
  <c r="U10" i="13"/>
  <c r="S10" i="13"/>
  <c r="Q10" i="13"/>
  <c r="O10" i="13"/>
  <c r="K10" i="13"/>
  <c r="M10" i="13" s="1"/>
  <c r="U9" i="13"/>
  <c r="S9" i="13"/>
  <c r="Q9" i="13"/>
  <c r="O9" i="13"/>
  <c r="K9" i="13"/>
  <c r="M9" i="13" s="1"/>
  <c r="U8" i="13"/>
  <c r="S8" i="13"/>
  <c r="Q8" i="13"/>
  <c r="O8" i="13"/>
  <c r="K8" i="13"/>
  <c r="M8" i="13" s="1"/>
  <c r="U7" i="13"/>
  <c r="S7" i="13"/>
  <c r="Q7" i="13"/>
  <c r="O7" i="13"/>
  <c r="K7" i="13"/>
  <c r="M7" i="13" s="1"/>
  <c r="U6" i="13"/>
  <c r="S6" i="13"/>
  <c r="Q6" i="13"/>
  <c r="O6" i="13"/>
  <c r="K6" i="13"/>
  <c r="M6" i="13" s="1"/>
  <c r="U5" i="13"/>
  <c r="S5" i="13"/>
  <c r="Q5" i="13"/>
  <c r="O5" i="13"/>
  <c r="K5" i="13"/>
  <c r="M5" i="13" s="1"/>
  <c r="U198" i="13" l="1"/>
  <c r="Q198" i="13"/>
  <c r="S198" i="13"/>
  <c r="O198" i="13"/>
  <c r="Q434" i="2"/>
  <c r="Q417" i="2"/>
  <c r="Q418" i="2"/>
  <c r="Q419" i="2"/>
  <c r="Q420" i="2"/>
  <c r="Q421" i="2"/>
  <c r="Q422" i="2"/>
  <c r="Q423" i="2"/>
  <c r="Q424" i="2"/>
  <c r="Q425" i="2"/>
  <c r="Q426" i="2"/>
  <c r="M198" i="13" l="1"/>
  <c r="V117" i="11"/>
  <c r="T117" i="11"/>
  <c r="R117" i="11"/>
  <c r="P117" i="11"/>
  <c r="L117" i="11"/>
  <c r="N117" i="11" s="1"/>
  <c r="V116" i="11"/>
  <c r="T116" i="11"/>
  <c r="R116" i="11"/>
  <c r="P116" i="11"/>
  <c r="L116" i="11"/>
  <c r="N116" i="11" s="1"/>
  <c r="V115" i="11"/>
  <c r="T115" i="11"/>
  <c r="R115" i="11"/>
  <c r="P115" i="11"/>
  <c r="L115" i="11"/>
  <c r="N115" i="11" s="1"/>
  <c r="V114" i="11"/>
  <c r="T114" i="11"/>
  <c r="R114" i="11"/>
  <c r="P114" i="11"/>
  <c r="L114" i="11"/>
  <c r="N114" i="11" s="1"/>
  <c r="V113" i="11"/>
  <c r="T113" i="11"/>
  <c r="R113" i="11"/>
  <c r="P113" i="11"/>
  <c r="L113" i="11"/>
  <c r="N113" i="11" s="1"/>
  <c r="V112" i="11"/>
  <c r="T112" i="11"/>
  <c r="R112" i="11"/>
  <c r="P112" i="11"/>
  <c r="L112" i="11"/>
  <c r="N112" i="11" s="1"/>
  <c r="V111" i="11"/>
  <c r="T111" i="11"/>
  <c r="R111" i="11"/>
  <c r="P111" i="11"/>
  <c r="L111" i="11"/>
  <c r="N111" i="11" s="1"/>
  <c r="V110" i="11"/>
  <c r="T110" i="11"/>
  <c r="R110" i="11"/>
  <c r="P110" i="11"/>
  <c r="L110" i="11"/>
  <c r="N110" i="11" s="1"/>
  <c r="V109" i="11"/>
  <c r="T109" i="11"/>
  <c r="R109" i="11"/>
  <c r="P109" i="11"/>
  <c r="L109" i="11"/>
  <c r="N109" i="11" s="1"/>
  <c r="V108" i="11"/>
  <c r="T108" i="11"/>
  <c r="R108" i="11"/>
  <c r="P108" i="11"/>
  <c r="L108" i="11"/>
  <c r="N108" i="11" s="1"/>
  <c r="V107" i="11"/>
  <c r="T107" i="11"/>
  <c r="R107" i="11"/>
  <c r="P107" i="11"/>
  <c r="L107" i="11"/>
  <c r="N107" i="11" s="1"/>
  <c r="V106" i="11"/>
  <c r="T106" i="11"/>
  <c r="R106" i="11"/>
  <c r="P106" i="11"/>
  <c r="L106" i="11"/>
  <c r="N106" i="11" s="1"/>
  <c r="V105" i="11"/>
  <c r="T105" i="11"/>
  <c r="R105" i="11"/>
  <c r="P105" i="11"/>
  <c r="L105" i="11"/>
  <c r="N105" i="11" s="1"/>
  <c r="V104" i="11"/>
  <c r="T104" i="11"/>
  <c r="R104" i="11"/>
  <c r="P104" i="11"/>
  <c r="L104" i="11"/>
  <c r="N104" i="11" s="1"/>
  <c r="V103" i="11"/>
  <c r="T103" i="11"/>
  <c r="R103" i="11"/>
  <c r="P103" i="11"/>
  <c r="L103" i="11"/>
  <c r="N103" i="11" s="1"/>
  <c r="V102" i="11"/>
  <c r="T102" i="11"/>
  <c r="R102" i="11"/>
  <c r="P102" i="11"/>
  <c r="L102" i="11"/>
  <c r="N102" i="11" s="1"/>
  <c r="V101" i="11"/>
  <c r="T101" i="11"/>
  <c r="R101" i="11"/>
  <c r="P101" i="11"/>
  <c r="L101" i="11"/>
  <c r="N101" i="11" s="1"/>
  <c r="V88" i="11"/>
  <c r="T88" i="11"/>
  <c r="R88" i="11"/>
  <c r="P88" i="11"/>
  <c r="L88" i="11"/>
  <c r="N88" i="11" s="1"/>
  <c r="V87" i="11"/>
  <c r="T87" i="11"/>
  <c r="R87" i="11"/>
  <c r="P87" i="11"/>
  <c r="L87" i="11"/>
  <c r="N87" i="11" s="1"/>
  <c r="V86" i="11"/>
  <c r="T86" i="11"/>
  <c r="R86" i="11"/>
  <c r="P86" i="11"/>
  <c r="L86" i="11"/>
  <c r="N86" i="11" s="1"/>
  <c r="V85" i="11"/>
  <c r="T85" i="11"/>
  <c r="R85" i="11"/>
  <c r="P85" i="11"/>
  <c r="L85" i="11"/>
  <c r="N85" i="11" s="1"/>
  <c r="V84" i="11"/>
  <c r="T84" i="11"/>
  <c r="R84" i="11"/>
  <c r="P84" i="11"/>
  <c r="N84" i="11"/>
  <c r="V83" i="11"/>
  <c r="T83" i="11"/>
  <c r="R83" i="11"/>
  <c r="P83" i="11"/>
  <c r="L83" i="11"/>
  <c r="N83" i="11" s="1"/>
  <c r="V82" i="11"/>
  <c r="T82" i="11"/>
  <c r="R82" i="11"/>
  <c r="P82" i="11"/>
  <c r="L82" i="11"/>
  <c r="N82" i="11" s="1"/>
  <c r="V81" i="11"/>
  <c r="T81" i="11"/>
  <c r="R81" i="11"/>
  <c r="P81" i="11"/>
  <c r="L81" i="11"/>
  <c r="N81" i="11" s="1"/>
  <c r="V80" i="11"/>
  <c r="T80" i="11"/>
  <c r="R80" i="11"/>
  <c r="P80" i="11"/>
  <c r="L80" i="11"/>
  <c r="N80" i="11" s="1"/>
  <c r="V79" i="11"/>
  <c r="T79" i="11"/>
  <c r="R79" i="11"/>
  <c r="P79" i="11"/>
  <c r="N79" i="11"/>
  <c r="V78" i="11"/>
  <c r="T78" i="11"/>
  <c r="R78" i="11"/>
  <c r="P78" i="11"/>
  <c r="L78" i="11"/>
  <c r="N78" i="11" s="1"/>
  <c r="V77" i="11"/>
  <c r="T77" i="11"/>
  <c r="R77" i="11"/>
  <c r="P77" i="11"/>
  <c r="L77" i="11"/>
  <c r="N77" i="11" s="1"/>
  <c r="V76" i="11"/>
  <c r="T76" i="11"/>
  <c r="R76" i="11"/>
  <c r="P76" i="11"/>
  <c r="L76" i="11"/>
  <c r="N76" i="11" s="1"/>
  <c r="V75" i="11"/>
  <c r="T75" i="11"/>
  <c r="R75" i="11"/>
  <c r="P75" i="11"/>
  <c r="N75" i="11"/>
  <c r="V74" i="11"/>
  <c r="T74" i="11"/>
  <c r="R74" i="11"/>
  <c r="P74" i="11"/>
  <c r="L74" i="11"/>
  <c r="N74" i="11" s="1"/>
  <c r="V73" i="11"/>
  <c r="T73" i="11"/>
  <c r="R73" i="11"/>
  <c r="P73" i="11"/>
  <c r="L73" i="11"/>
  <c r="N73" i="11" s="1"/>
  <c r="V72" i="11"/>
  <c r="T72" i="11"/>
  <c r="R72" i="11"/>
  <c r="P72" i="11"/>
  <c r="L72" i="11"/>
  <c r="N72" i="11" s="1"/>
  <c r="V71" i="11"/>
  <c r="T71" i="11"/>
  <c r="R71" i="11"/>
  <c r="P71" i="11"/>
  <c r="L71" i="11"/>
  <c r="N71" i="11" s="1"/>
  <c r="V70" i="11"/>
  <c r="T70" i="11"/>
  <c r="R70" i="11"/>
  <c r="P70" i="11"/>
  <c r="L70" i="11"/>
  <c r="N70" i="11" s="1"/>
  <c r="V69" i="11"/>
  <c r="T69" i="11"/>
  <c r="R69" i="11"/>
  <c r="P69" i="11"/>
  <c r="L69" i="11"/>
  <c r="N69" i="11" s="1"/>
  <c r="V56" i="11"/>
  <c r="T56" i="11"/>
  <c r="R56" i="11"/>
  <c r="P56" i="11"/>
  <c r="L56" i="11"/>
  <c r="N56" i="11" s="1"/>
  <c r="V55" i="11"/>
  <c r="T55" i="11"/>
  <c r="R55" i="11"/>
  <c r="P55" i="11"/>
  <c r="L55" i="11"/>
  <c r="N55" i="11" s="1"/>
  <c r="V54" i="11"/>
  <c r="T54" i="11"/>
  <c r="R54" i="11"/>
  <c r="P54" i="11"/>
  <c r="L54" i="11"/>
  <c r="N54" i="11" s="1"/>
  <c r="V53" i="11"/>
  <c r="T53" i="11"/>
  <c r="R53" i="11"/>
  <c r="P53" i="11"/>
  <c r="L53" i="11"/>
  <c r="N53" i="11" s="1"/>
  <c r="V52" i="11"/>
  <c r="T52" i="11"/>
  <c r="R52" i="11"/>
  <c r="P52" i="11"/>
  <c r="N52" i="11"/>
  <c r="V51" i="11"/>
  <c r="T51" i="11"/>
  <c r="R51" i="11"/>
  <c r="P51" i="11"/>
  <c r="L51" i="11"/>
  <c r="N51" i="11" s="1"/>
  <c r="V50" i="11"/>
  <c r="T50" i="11"/>
  <c r="R50" i="11"/>
  <c r="P50" i="11"/>
  <c r="L50" i="11"/>
  <c r="N50" i="11" s="1"/>
  <c r="V49" i="11"/>
  <c r="T49" i="11"/>
  <c r="R49" i="11"/>
  <c r="P49" i="11"/>
  <c r="L49" i="11"/>
  <c r="N49" i="11" s="1"/>
  <c r="V48" i="11"/>
  <c r="T48" i="11"/>
  <c r="R48" i="11"/>
  <c r="P48" i="11"/>
  <c r="L48" i="11"/>
  <c r="N48" i="11" s="1"/>
  <c r="V47" i="11"/>
  <c r="T47" i="11"/>
  <c r="R47" i="11"/>
  <c r="P47" i="11"/>
  <c r="L47" i="11"/>
  <c r="N47" i="11" s="1"/>
  <c r="V46" i="11"/>
  <c r="T46" i="11"/>
  <c r="R46" i="11"/>
  <c r="P46" i="11"/>
  <c r="L46" i="11"/>
  <c r="N46" i="11" s="1"/>
  <c r="V45" i="11"/>
  <c r="T45" i="11"/>
  <c r="R45" i="11"/>
  <c r="P45" i="11"/>
  <c r="L45" i="11"/>
  <c r="N45" i="11" s="1"/>
  <c r="V44" i="11"/>
  <c r="T44" i="11"/>
  <c r="R44" i="11"/>
  <c r="P44" i="11"/>
  <c r="L44" i="11"/>
  <c r="N44" i="11" s="1"/>
  <c r="V43" i="11"/>
  <c r="T43" i="11"/>
  <c r="R43" i="11"/>
  <c r="P43" i="11"/>
  <c r="L43" i="11"/>
  <c r="N43" i="11" s="1"/>
  <c r="V42" i="11"/>
  <c r="T42" i="11"/>
  <c r="R42" i="11"/>
  <c r="P42" i="11"/>
  <c r="N42" i="11"/>
  <c r="V41" i="11"/>
  <c r="T41" i="11"/>
  <c r="R41" i="11"/>
  <c r="P41" i="11"/>
  <c r="L41" i="11"/>
  <c r="N41" i="11" s="1"/>
  <c r="V40" i="11"/>
  <c r="T40" i="11"/>
  <c r="R40" i="11"/>
  <c r="P40" i="11"/>
  <c r="L40" i="11"/>
  <c r="N40" i="11" s="1"/>
  <c r="V39" i="11"/>
  <c r="T39" i="11"/>
  <c r="R39" i="11"/>
  <c r="P39" i="11"/>
  <c r="L39" i="11"/>
  <c r="N39" i="11" s="1"/>
  <c r="V38" i="11"/>
  <c r="T38" i="11"/>
  <c r="R38" i="11"/>
  <c r="P38" i="11"/>
  <c r="L38" i="11"/>
  <c r="N38" i="11" s="1"/>
  <c r="V37" i="11"/>
  <c r="T37" i="11"/>
  <c r="R37" i="11"/>
  <c r="P37" i="11"/>
  <c r="L37" i="11"/>
  <c r="N37" i="11" s="1"/>
  <c r="V25" i="11"/>
  <c r="T25" i="11"/>
  <c r="R25" i="11"/>
  <c r="P25" i="11"/>
  <c r="L25" i="11"/>
  <c r="N25" i="11" s="1"/>
  <c r="V24" i="11"/>
  <c r="T24" i="11"/>
  <c r="R24" i="11"/>
  <c r="P24" i="11"/>
  <c r="L24" i="11"/>
  <c r="N24" i="11" s="1"/>
  <c r="V23" i="11"/>
  <c r="T23" i="11"/>
  <c r="R23" i="11"/>
  <c r="P23" i="11"/>
  <c r="L23" i="11"/>
  <c r="N23" i="11" s="1"/>
  <c r="V22" i="11"/>
  <c r="T22" i="11"/>
  <c r="R22" i="11"/>
  <c r="P22" i="11"/>
  <c r="L22" i="11"/>
  <c r="N22" i="11" s="1"/>
  <c r="V21" i="11"/>
  <c r="T21" i="11"/>
  <c r="R21" i="11"/>
  <c r="P21" i="11"/>
  <c r="L21" i="11"/>
  <c r="N21" i="11" s="1"/>
  <c r="V20" i="11"/>
  <c r="T20" i="11"/>
  <c r="R20" i="11"/>
  <c r="P20" i="11"/>
  <c r="L20" i="11"/>
  <c r="N20" i="11" s="1"/>
  <c r="V19" i="11"/>
  <c r="T19" i="11"/>
  <c r="R19" i="11"/>
  <c r="P19" i="11"/>
  <c r="L19" i="11"/>
  <c r="N19" i="11" s="1"/>
  <c r="V18" i="11"/>
  <c r="T18" i="11"/>
  <c r="R18" i="11"/>
  <c r="P18" i="11"/>
  <c r="L18" i="11"/>
  <c r="N18" i="11" s="1"/>
  <c r="V17" i="11"/>
  <c r="T17" i="11"/>
  <c r="R17" i="11"/>
  <c r="P17" i="11"/>
  <c r="L17" i="11"/>
  <c r="N17" i="11" s="1"/>
  <c r="V16" i="11"/>
  <c r="T16" i="11"/>
  <c r="R16" i="11"/>
  <c r="P16" i="11"/>
  <c r="L16" i="11"/>
  <c r="N16" i="11" s="1"/>
  <c r="V15" i="11"/>
  <c r="T15" i="11"/>
  <c r="R15" i="11"/>
  <c r="P15" i="11"/>
  <c r="L15" i="11"/>
  <c r="N15" i="11" s="1"/>
  <c r="V14" i="11"/>
  <c r="T14" i="11"/>
  <c r="R14" i="11"/>
  <c r="P14" i="11"/>
  <c r="L14" i="11"/>
  <c r="N14" i="11" s="1"/>
  <c r="V13" i="11"/>
  <c r="T13" i="11"/>
  <c r="R13" i="11"/>
  <c r="P13" i="11"/>
  <c r="L13" i="11"/>
  <c r="N13" i="11" s="1"/>
  <c r="V12" i="11"/>
  <c r="T12" i="11"/>
  <c r="R12" i="11"/>
  <c r="P12" i="11"/>
  <c r="L12" i="11"/>
  <c r="N12" i="11" s="1"/>
  <c r="V11" i="11"/>
  <c r="T11" i="11"/>
  <c r="R11" i="11"/>
  <c r="P11" i="11"/>
  <c r="L11" i="11"/>
  <c r="N11" i="11" s="1"/>
  <c r="V10" i="11"/>
  <c r="T10" i="11"/>
  <c r="R10" i="11"/>
  <c r="P10" i="11"/>
  <c r="L10" i="11"/>
  <c r="N10" i="11" s="1"/>
  <c r="V9" i="11"/>
  <c r="T9" i="11"/>
  <c r="R9" i="11"/>
  <c r="P9" i="11"/>
  <c r="L9" i="11"/>
  <c r="N9" i="11" s="1"/>
  <c r="V8" i="11"/>
  <c r="T8" i="11"/>
  <c r="R8" i="11"/>
  <c r="P8" i="11"/>
  <c r="L8" i="11"/>
  <c r="N8" i="11" s="1"/>
  <c r="V7" i="11"/>
  <c r="T7" i="11"/>
  <c r="R7" i="11"/>
  <c r="P7" i="11"/>
  <c r="L7" i="11"/>
  <c r="N7" i="11" s="1"/>
  <c r="L5" i="11"/>
  <c r="D14" i="10"/>
  <c r="D12" i="10"/>
  <c r="D10" i="10"/>
  <c r="D8" i="10"/>
  <c r="D6" i="10"/>
  <c r="V118" i="11" l="1"/>
  <c r="P118" i="11"/>
  <c r="T118" i="11"/>
  <c r="R118" i="11"/>
  <c r="N118" i="11"/>
  <c r="N119" i="11" s="1"/>
  <c r="J167" i="4" l="1"/>
  <c r="U264" i="4"/>
  <c r="V264" i="4" s="1"/>
  <c r="S264" i="4"/>
  <c r="T264" i="4" s="1"/>
  <c r="Q264" i="4"/>
  <c r="R264" i="4" s="1"/>
  <c r="O264" i="4"/>
  <c r="P264" i="4" s="1"/>
  <c r="U263" i="4"/>
  <c r="V263" i="4" s="1"/>
  <c r="S263" i="4"/>
  <c r="T263" i="4" s="1"/>
  <c r="Q263" i="4"/>
  <c r="R263" i="4" s="1"/>
  <c r="O263" i="4"/>
  <c r="P263" i="4" s="1"/>
  <c r="U262" i="4"/>
  <c r="V262" i="4" s="1"/>
  <c r="S262" i="4"/>
  <c r="T262" i="4" s="1"/>
  <c r="Q262" i="4"/>
  <c r="R262" i="4" s="1"/>
  <c r="O262" i="4"/>
  <c r="P262" i="4" s="1"/>
  <c r="N264" i="4"/>
  <c r="N263" i="4"/>
  <c r="N262" i="4"/>
  <c r="J263" i="4"/>
  <c r="J262" i="4"/>
  <c r="X286" i="2"/>
  <c r="Y286" i="2" s="1"/>
  <c r="W286" i="2"/>
  <c r="V286" i="2"/>
  <c r="T286" i="2"/>
  <c r="U286" i="2" s="1"/>
  <c r="S286" i="2"/>
  <c r="R286" i="2"/>
  <c r="X274" i="2"/>
  <c r="Y274" i="2" s="1"/>
  <c r="W274" i="2"/>
  <c r="V274" i="2"/>
  <c r="T274" i="2"/>
  <c r="U274" i="2" s="1"/>
  <c r="S274" i="2"/>
  <c r="R274" i="2"/>
  <c r="X273" i="2"/>
  <c r="Y273" i="2" s="1"/>
  <c r="W273" i="2"/>
  <c r="V273" i="2"/>
  <c r="T273" i="2"/>
  <c r="U273" i="2" s="1"/>
  <c r="S273" i="2"/>
  <c r="R273" i="2"/>
  <c r="M270" i="2"/>
  <c r="M348" i="2"/>
  <c r="M349" i="2"/>
  <c r="M350" i="2"/>
  <c r="M192" i="2"/>
  <c r="U22" i="6"/>
  <c r="V22" i="6" s="1"/>
  <c r="S22" i="6"/>
  <c r="T22" i="6" s="1"/>
  <c r="Q22" i="6"/>
  <c r="R22" i="6" s="1"/>
  <c r="P22" i="6"/>
  <c r="O22" i="6"/>
  <c r="N22" i="6"/>
  <c r="J22" i="6"/>
  <c r="X451" i="2" l="1"/>
  <c r="Y451" i="2" s="1"/>
  <c r="V451" i="2"/>
  <c r="W451" i="2" s="1"/>
  <c r="T451" i="2"/>
  <c r="U451" i="2" s="1"/>
  <c r="R451" i="2"/>
  <c r="S451" i="2" s="1"/>
  <c r="Q451" i="2"/>
  <c r="M451" i="2"/>
  <c r="X450" i="2"/>
  <c r="Y450" i="2" s="1"/>
  <c r="V450" i="2"/>
  <c r="W450" i="2" s="1"/>
  <c r="T450" i="2"/>
  <c r="U450" i="2" s="1"/>
  <c r="R450" i="2"/>
  <c r="S450" i="2" s="1"/>
  <c r="Q450" i="2"/>
  <c r="M450" i="2"/>
  <c r="X449" i="2"/>
  <c r="Y449" i="2" s="1"/>
  <c r="V449" i="2"/>
  <c r="W449" i="2" s="1"/>
  <c r="T449" i="2"/>
  <c r="U449" i="2" s="1"/>
  <c r="R449" i="2"/>
  <c r="S449" i="2" s="1"/>
  <c r="Q449" i="2"/>
  <c r="M449" i="2"/>
  <c r="Y448" i="2"/>
  <c r="W448" i="2"/>
  <c r="U448" i="2"/>
  <c r="S448" i="2"/>
  <c r="Q448" i="2"/>
  <c r="M448" i="2"/>
  <c r="Y447" i="2"/>
  <c r="W447" i="2"/>
  <c r="U447" i="2"/>
  <c r="S447" i="2"/>
  <c r="Q447" i="2"/>
  <c r="M447" i="2"/>
  <c r="Y446" i="2"/>
  <c r="W446" i="2"/>
  <c r="U446" i="2"/>
  <c r="S446" i="2"/>
  <c r="Q446" i="2"/>
  <c r="M446" i="2"/>
  <c r="X410" i="2"/>
  <c r="Y410" i="2" s="1"/>
  <c r="V410" i="2"/>
  <c r="W410" i="2" s="1"/>
  <c r="T410" i="2"/>
  <c r="U410" i="2" s="1"/>
  <c r="R410" i="2"/>
  <c r="S410" i="2" s="1"/>
  <c r="Q410" i="2"/>
  <c r="M410" i="2"/>
  <c r="Y409" i="2"/>
  <c r="W409" i="2"/>
  <c r="U409" i="2"/>
  <c r="S409" i="2"/>
  <c r="Q409" i="2"/>
  <c r="M409" i="2"/>
  <c r="Y408" i="2"/>
  <c r="W408" i="2"/>
  <c r="U408" i="2"/>
  <c r="S408" i="2"/>
  <c r="Q408" i="2"/>
  <c r="M408" i="2"/>
  <c r="Y407" i="2"/>
  <c r="W407" i="2"/>
  <c r="U407" i="2"/>
  <c r="S407" i="2"/>
  <c r="Q407" i="2"/>
  <c r="M407" i="2"/>
  <c r="Y406" i="2"/>
  <c r="W406" i="2"/>
  <c r="U406" i="2"/>
  <c r="S406" i="2"/>
  <c r="Q406" i="2"/>
  <c r="M406" i="2"/>
  <c r="Y367" i="2"/>
  <c r="W367" i="2"/>
  <c r="U367" i="2"/>
  <c r="S367" i="2"/>
  <c r="Q367" i="2"/>
  <c r="M367" i="2"/>
  <c r="Y366" i="2"/>
  <c r="W366" i="2"/>
  <c r="U366" i="2"/>
  <c r="S366" i="2"/>
  <c r="Q366" i="2"/>
  <c r="M366" i="2"/>
  <c r="Y328" i="2"/>
  <c r="W328" i="2"/>
  <c r="U328" i="2"/>
  <c r="S328" i="2"/>
  <c r="Q328" i="2"/>
  <c r="M328" i="2"/>
  <c r="X327" i="2"/>
  <c r="Y327" i="2" s="1"/>
  <c r="V327" i="2"/>
  <c r="W327" i="2" s="1"/>
  <c r="T327" i="2"/>
  <c r="U327" i="2" s="1"/>
  <c r="R327" i="2"/>
  <c r="S327" i="2" s="1"/>
  <c r="Q327" i="2"/>
  <c r="M327" i="2"/>
  <c r="X326" i="2"/>
  <c r="Y326" i="2" s="1"/>
  <c r="V326" i="2"/>
  <c r="W326" i="2" s="1"/>
  <c r="T326" i="2"/>
  <c r="U326" i="2" s="1"/>
  <c r="R326" i="2"/>
  <c r="S326" i="2" s="1"/>
  <c r="Q326" i="2"/>
  <c r="M326" i="2"/>
  <c r="Y287" i="2"/>
  <c r="W287" i="2"/>
  <c r="U287" i="2"/>
  <c r="S287" i="2"/>
  <c r="Q287" i="2"/>
  <c r="M287" i="2"/>
  <c r="Q286" i="2"/>
  <c r="M286" i="2"/>
  <c r="Y248" i="2"/>
  <c r="W248" i="2"/>
  <c r="U248" i="2"/>
  <c r="S248" i="2"/>
  <c r="Q248" i="2"/>
  <c r="M248" i="2"/>
  <c r="X247" i="2"/>
  <c r="Y247" i="2" s="1"/>
  <c r="V247" i="2"/>
  <c r="W247" i="2" s="1"/>
  <c r="T247" i="2"/>
  <c r="U247" i="2" s="1"/>
  <c r="R247" i="2"/>
  <c r="S247" i="2" s="1"/>
  <c r="Q247" i="2"/>
  <c r="M247" i="2"/>
  <c r="Y246" i="2"/>
  <c r="W246" i="2"/>
  <c r="U246" i="2"/>
  <c r="S246" i="2"/>
  <c r="Q246" i="2"/>
  <c r="M246" i="2"/>
  <c r="X206" i="2"/>
  <c r="Y206" i="2" s="1"/>
  <c r="V206" i="2"/>
  <c r="W206" i="2" s="1"/>
  <c r="T206" i="2"/>
  <c r="U206" i="2" s="1"/>
  <c r="R206" i="2"/>
  <c r="S206" i="2" s="1"/>
  <c r="Q206" i="2"/>
  <c r="M206" i="2"/>
  <c r="Y114" i="2"/>
  <c r="W114" i="2"/>
  <c r="U114" i="2"/>
  <c r="S114" i="2"/>
  <c r="Q114" i="2"/>
  <c r="M114" i="2"/>
  <c r="X172" i="2"/>
  <c r="Y172" i="2" s="1"/>
  <c r="V172" i="2"/>
  <c r="W172" i="2" s="1"/>
  <c r="T172" i="2"/>
  <c r="U172" i="2" s="1"/>
  <c r="R172" i="2"/>
  <c r="S172" i="2" s="1"/>
  <c r="Q172" i="2"/>
  <c r="Y420" i="2"/>
  <c r="W420" i="2"/>
  <c r="U420" i="2"/>
  <c r="S420" i="2"/>
  <c r="X413" i="2"/>
  <c r="Y413" i="2" s="1"/>
  <c r="V413" i="2"/>
  <c r="W413" i="2" s="1"/>
  <c r="T413" i="2"/>
  <c r="U413" i="2" s="1"/>
  <c r="R413" i="2"/>
  <c r="S413" i="2" s="1"/>
  <c r="X412" i="2"/>
  <c r="Y412" i="2" s="1"/>
  <c r="V412" i="2"/>
  <c r="W412" i="2" s="1"/>
  <c r="T412" i="2"/>
  <c r="U412" i="2" s="1"/>
  <c r="R412" i="2"/>
  <c r="S412" i="2" s="1"/>
  <c r="X418" i="2"/>
  <c r="Y418" i="2" s="1"/>
  <c r="V418" i="2"/>
  <c r="W418" i="2" s="1"/>
  <c r="T418" i="2"/>
  <c r="U418" i="2" s="1"/>
  <c r="R418" i="2"/>
  <c r="S418" i="2" s="1"/>
  <c r="Y392" i="2"/>
  <c r="W392" i="2"/>
  <c r="U392" i="2"/>
  <c r="S392" i="2"/>
  <c r="X387" i="2"/>
  <c r="Y387" i="2" s="1"/>
  <c r="V387" i="2"/>
  <c r="W387" i="2" s="1"/>
  <c r="T387" i="2"/>
  <c r="U387" i="2" s="1"/>
  <c r="R387" i="2"/>
  <c r="S387" i="2" s="1"/>
  <c r="X381" i="2"/>
  <c r="Y381" i="2" s="1"/>
  <c r="V381" i="2"/>
  <c r="W381" i="2" s="1"/>
  <c r="T381" i="2"/>
  <c r="U381" i="2" s="1"/>
  <c r="R381" i="2"/>
  <c r="S381" i="2" s="1"/>
  <c r="X377" i="2"/>
  <c r="Y377" i="2" s="1"/>
  <c r="V377" i="2"/>
  <c r="W377" i="2" s="1"/>
  <c r="T377" i="2"/>
  <c r="U377" i="2" s="1"/>
  <c r="R377" i="2"/>
  <c r="S377" i="2" s="1"/>
  <c r="X376" i="2"/>
  <c r="Y376" i="2" s="1"/>
  <c r="V376" i="2"/>
  <c r="W376" i="2" s="1"/>
  <c r="T376" i="2"/>
  <c r="U376" i="2" s="1"/>
  <c r="R376" i="2"/>
  <c r="S376" i="2" s="1"/>
  <c r="X353" i="2"/>
  <c r="Y353" i="2" s="1"/>
  <c r="V353" i="2"/>
  <c r="W353" i="2" s="1"/>
  <c r="T353" i="2"/>
  <c r="U353" i="2" s="1"/>
  <c r="R353" i="2"/>
  <c r="S353" i="2" s="1"/>
  <c r="X348" i="2"/>
  <c r="Y348" i="2" s="1"/>
  <c r="V348" i="2"/>
  <c r="W348" i="2" s="1"/>
  <c r="T348" i="2"/>
  <c r="U348" i="2" s="1"/>
  <c r="R348" i="2"/>
  <c r="S348" i="2" s="1"/>
  <c r="X335" i="2"/>
  <c r="Y335" i="2" s="1"/>
  <c r="V335" i="2"/>
  <c r="W335" i="2" s="1"/>
  <c r="T335" i="2"/>
  <c r="U335" i="2" s="1"/>
  <c r="R335" i="2"/>
  <c r="S335" i="2" s="1"/>
  <c r="X331" i="2"/>
  <c r="Y331" i="2" s="1"/>
  <c r="V331" i="2"/>
  <c r="W331" i="2" s="1"/>
  <c r="T331" i="2"/>
  <c r="U331" i="2" s="1"/>
  <c r="R331" i="2"/>
  <c r="S331" i="2" s="1"/>
  <c r="R315" i="2"/>
  <c r="T315" i="2"/>
  <c r="V315" i="2"/>
  <c r="X315" i="2"/>
  <c r="X292" i="2"/>
  <c r="Y292" i="2" s="1"/>
  <c r="V292" i="2"/>
  <c r="W292" i="2" s="1"/>
  <c r="T292" i="2"/>
  <c r="U292" i="2" s="1"/>
  <c r="R292" i="2"/>
  <c r="S292" i="2" s="1"/>
  <c r="X290" i="2"/>
  <c r="Y290" i="2" s="1"/>
  <c r="V290" i="2"/>
  <c r="W290" i="2" s="1"/>
  <c r="T290" i="2"/>
  <c r="U290" i="2" s="1"/>
  <c r="R290" i="2"/>
  <c r="S290" i="2" s="1"/>
  <c r="X267" i="2"/>
  <c r="Y267" i="2" s="1"/>
  <c r="V267" i="2"/>
  <c r="W267" i="2" s="1"/>
  <c r="T267" i="2"/>
  <c r="U267" i="2" s="1"/>
  <c r="R267" i="2"/>
  <c r="S267" i="2" s="1"/>
  <c r="X252" i="2"/>
  <c r="Y252" i="2" s="1"/>
  <c r="V252" i="2"/>
  <c r="W252" i="2" s="1"/>
  <c r="T252" i="2"/>
  <c r="U252" i="2" s="1"/>
  <c r="R252" i="2"/>
  <c r="S252" i="2" s="1"/>
  <c r="X251" i="2"/>
  <c r="Y251" i="2" s="1"/>
  <c r="V251" i="2"/>
  <c r="W251" i="2" s="1"/>
  <c r="T251" i="2"/>
  <c r="U251" i="2" s="1"/>
  <c r="R251" i="2"/>
  <c r="S251" i="2" s="1"/>
  <c r="W191" i="2"/>
  <c r="X176" i="2"/>
  <c r="Y176" i="2" s="1"/>
  <c r="V176" i="2"/>
  <c r="W176" i="2" s="1"/>
  <c r="T176" i="2"/>
  <c r="U176" i="2" s="1"/>
  <c r="R176" i="2"/>
  <c r="S176" i="2" s="1"/>
  <c r="X177" i="2"/>
  <c r="Y177" i="2" s="1"/>
  <c r="V177" i="2"/>
  <c r="W177" i="2" s="1"/>
  <c r="T177" i="2"/>
  <c r="U177" i="2" s="1"/>
  <c r="R177" i="2"/>
  <c r="S177" i="2" s="1"/>
  <c r="Y93" i="2"/>
  <c r="W93" i="2"/>
  <c r="U93" i="2"/>
  <c r="S93" i="2"/>
  <c r="X104" i="2"/>
  <c r="Y104" i="2" s="1"/>
  <c r="V104" i="2"/>
  <c r="W104" i="2" s="1"/>
  <c r="T104" i="2"/>
  <c r="U104" i="2" s="1"/>
  <c r="R104" i="2"/>
  <c r="S104" i="2" s="1"/>
  <c r="X103" i="2"/>
  <c r="Y103" i="2" s="1"/>
  <c r="V103" i="2"/>
  <c r="W103" i="2" s="1"/>
  <c r="T103" i="2"/>
  <c r="U103" i="2" s="1"/>
  <c r="R103" i="2"/>
  <c r="S103" i="2" s="1"/>
  <c r="X99" i="2"/>
  <c r="Y99" i="2" s="1"/>
  <c r="V99" i="2"/>
  <c r="W99" i="2" s="1"/>
  <c r="T99" i="2"/>
  <c r="U99" i="2" s="1"/>
  <c r="R99" i="2"/>
  <c r="S99" i="2" s="1"/>
  <c r="X95" i="2"/>
  <c r="Y95" i="2" s="1"/>
  <c r="V95" i="2"/>
  <c r="W95" i="2" s="1"/>
  <c r="T95" i="2"/>
  <c r="U95" i="2" s="1"/>
  <c r="R95" i="2"/>
  <c r="S95" i="2" s="1"/>
  <c r="X86" i="2"/>
  <c r="Y86" i="2" s="1"/>
  <c r="V86" i="2"/>
  <c r="W86" i="2" s="1"/>
  <c r="T86" i="2"/>
  <c r="U86" i="2" s="1"/>
  <c r="R86" i="2"/>
  <c r="S86" i="2" s="1"/>
  <c r="Y68" i="2"/>
  <c r="W68" i="2"/>
  <c r="U68" i="2"/>
  <c r="S68" i="2"/>
  <c r="X67" i="2"/>
  <c r="Y67" i="2" s="1"/>
  <c r="V67" i="2"/>
  <c r="W67" i="2" s="1"/>
  <c r="T67" i="2"/>
  <c r="U67" i="2" s="1"/>
  <c r="R67" i="2"/>
  <c r="S67" i="2" s="1"/>
  <c r="Y63" i="2"/>
  <c r="W63" i="2"/>
  <c r="U63" i="2"/>
  <c r="S63" i="2"/>
  <c r="X62" i="2"/>
  <c r="Y62" i="2" s="1"/>
  <c r="V62" i="2"/>
  <c r="W62" i="2" s="1"/>
  <c r="T62" i="2"/>
  <c r="U62" i="2" s="1"/>
  <c r="R62" i="2"/>
  <c r="S62" i="2" s="1"/>
  <c r="X61" i="2"/>
  <c r="Y61" i="2" s="1"/>
  <c r="V61" i="2"/>
  <c r="W61" i="2" s="1"/>
  <c r="T61" i="2"/>
  <c r="U61" i="2" s="1"/>
  <c r="R61" i="2"/>
  <c r="S61" i="2" s="1"/>
  <c r="Y60" i="2"/>
  <c r="W60" i="2"/>
  <c r="U60" i="2"/>
  <c r="S60" i="2"/>
  <c r="X59" i="2"/>
  <c r="Y59" i="2" s="1"/>
  <c r="V59" i="2"/>
  <c r="W59" i="2" s="1"/>
  <c r="T59" i="2"/>
  <c r="U59" i="2" s="1"/>
  <c r="R59" i="2"/>
  <c r="S59" i="2" s="1"/>
  <c r="X58" i="2"/>
  <c r="Y58" i="2" s="1"/>
  <c r="V58" i="2"/>
  <c r="W58" i="2" s="1"/>
  <c r="T58" i="2"/>
  <c r="U58" i="2" s="1"/>
  <c r="R58" i="2"/>
  <c r="S58" i="2" s="1"/>
  <c r="Y57" i="2"/>
  <c r="W57" i="2"/>
  <c r="U57" i="2"/>
  <c r="S57" i="2"/>
  <c r="X56" i="2"/>
  <c r="Y56" i="2" s="1"/>
  <c r="W56" i="2"/>
  <c r="T56" i="2"/>
  <c r="U56" i="2" s="1"/>
  <c r="S56" i="2"/>
  <c r="X55" i="2"/>
  <c r="Y55" i="2" s="1"/>
  <c r="V55" i="2"/>
  <c r="W55" i="2" s="1"/>
  <c r="T55" i="2"/>
  <c r="U55" i="2" s="1"/>
  <c r="R55" i="2"/>
  <c r="S55" i="2" s="1"/>
  <c r="Y54" i="2"/>
  <c r="W54" i="2"/>
  <c r="U54" i="2"/>
  <c r="S54" i="2"/>
  <c r="Y53" i="2"/>
  <c r="W53" i="2"/>
  <c r="T53" i="2"/>
  <c r="U53" i="2" s="1"/>
  <c r="S53" i="2"/>
  <c r="X52" i="2"/>
  <c r="Y52" i="2" s="1"/>
  <c r="V52" i="2"/>
  <c r="W52" i="2" s="1"/>
  <c r="T52" i="2"/>
  <c r="U52" i="2" s="1"/>
  <c r="R52" i="2"/>
  <c r="S52" i="2" s="1"/>
  <c r="X51" i="2"/>
  <c r="Y51" i="2" s="1"/>
  <c r="V51" i="2"/>
  <c r="W51" i="2" s="1"/>
  <c r="T51" i="2"/>
  <c r="U51" i="2" s="1"/>
  <c r="R51" i="2"/>
  <c r="S51" i="2" s="1"/>
  <c r="X50" i="2"/>
  <c r="Y50" i="2" s="1"/>
  <c r="V50" i="2"/>
  <c r="W50" i="2" s="1"/>
  <c r="T50" i="2"/>
  <c r="U50" i="2" s="1"/>
  <c r="R50" i="2"/>
  <c r="S50" i="2" s="1"/>
  <c r="Y49" i="2"/>
  <c r="W49" i="2"/>
  <c r="U49" i="2"/>
  <c r="S49" i="2"/>
  <c r="Y48" i="2"/>
  <c r="W48" i="2"/>
  <c r="U48" i="2"/>
  <c r="S48" i="2"/>
  <c r="X47" i="2"/>
  <c r="Y47" i="2" s="1"/>
  <c r="V47" i="2"/>
  <c r="W47" i="2" s="1"/>
  <c r="T47" i="2"/>
  <c r="U47" i="2" s="1"/>
  <c r="R47" i="2"/>
  <c r="S47" i="2" s="1"/>
  <c r="Y46" i="2"/>
  <c r="W46" i="2"/>
  <c r="U46" i="2"/>
  <c r="S46" i="2"/>
  <c r="X12" i="2"/>
  <c r="Y12" i="2" s="1"/>
  <c r="V12" i="2"/>
  <c r="W12" i="2" s="1"/>
  <c r="T12" i="2"/>
  <c r="U12" i="2" s="1"/>
  <c r="R12" i="2"/>
  <c r="S12" i="2" s="1"/>
  <c r="X10" i="2"/>
  <c r="Y10" i="2" s="1"/>
  <c r="V10" i="2"/>
  <c r="W10" i="2" s="1"/>
  <c r="T10" i="2"/>
  <c r="U10" i="2" s="1"/>
  <c r="R10" i="2"/>
  <c r="S10" i="2" s="1"/>
  <c r="X9" i="2"/>
  <c r="Y9" i="2" s="1"/>
  <c r="V9" i="2"/>
  <c r="W9" i="2" s="1"/>
  <c r="T9" i="2"/>
  <c r="U9" i="2" s="1"/>
  <c r="R9" i="2"/>
  <c r="S9" i="2" s="1"/>
  <c r="S395" i="2" l="1"/>
  <c r="M395" i="2"/>
  <c r="M394" i="2"/>
  <c r="Y395" i="2"/>
  <c r="U395" i="2"/>
  <c r="Q395" i="2"/>
  <c r="M66" i="2"/>
  <c r="Q56" i="2"/>
  <c r="X29" i="2"/>
  <c r="Y29" i="2" s="1"/>
  <c r="V29" i="2"/>
  <c r="W29" i="2" s="1"/>
  <c r="T29" i="2"/>
  <c r="U29" i="2" s="1"/>
  <c r="R29" i="2"/>
  <c r="S29" i="2" s="1"/>
  <c r="Q29" i="2"/>
  <c r="M29" i="2"/>
  <c r="W395" i="2" l="1"/>
  <c r="M231" i="2"/>
  <c r="M428" i="2"/>
  <c r="M456" i="2"/>
  <c r="M417" i="2"/>
  <c r="M303" i="2"/>
  <c r="Y303" i="2"/>
  <c r="W303" i="2"/>
  <c r="U303" i="2"/>
  <c r="S303" i="2"/>
  <c r="Q303" i="2"/>
  <c r="M64" i="2"/>
  <c r="M146" i="2"/>
  <c r="X146" i="2"/>
  <c r="Y146" i="2" s="1"/>
  <c r="V146" i="2"/>
  <c r="W146" i="2" s="1"/>
  <c r="T146" i="2"/>
  <c r="U146" i="2" s="1"/>
  <c r="R146" i="2"/>
  <c r="S146" i="2" s="1"/>
  <c r="Q146" i="2"/>
  <c r="M105" i="2"/>
  <c r="M297" i="2"/>
  <c r="M260" i="2"/>
  <c r="M195" i="2"/>
  <c r="M65" i="2"/>
  <c r="M370" i="2"/>
  <c r="M376" i="2"/>
  <c r="Y370" i="2"/>
  <c r="W370" i="2"/>
  <c r="U370" i="2"/>
  <c r="S370" i="2"/>
  <c r="Q370" i="2"/>
  <c r="M330" i="2"/>
  <c r="M331" i="2"/>
  <c r="M315" i="2"/>
  <c r="M261" i="2"/>
  <c r="Y215" i="2"/>
  <c r="U215" i="2"/>
  <c r="S215" i="2"/>
  <c r="Q215" i="2"/>
  <c r="M215" i="2"/>
  <c r="W215" i="2" s="1"/>
  <c r="M214" i="2"/>
  <c r="X214" i="2"/>
  <c r="Y214" i="2" s="1"/>
  <c r="V214" i="2"/>
  <c r="W214" i="2" s="1"/>
  <c r="T214" i="2"/>
  <c r="U214" i="2" s="1"/>
  <c r="R214" i="2"/>
  <c r="S214" i="2" s="1"/>
  <c r="Q214" i="2"/>
  <c r="M209" i="2"/>
  <c r="M181" i="2"/>
  <c r="M166" i="2"/>
  <c r="M24" i="2"/>
  <c r="M14" i="2"/>
  <c r="M454" i="2" l="1"/>
  <c r="M455" i="2"/>
  <c r="M453" i="2"/>
  <c r="M452" i="2"/>
  <c r="M413" i="2"/>
  <c r="M414" i="2"/>
  <c r="M415" i="2"/>
  <c r="M416" i="2"/>
  <c r="M418" i="2"/>
  <c r="M419" i="2"/>
  <c r="M420" i="2"/>
  <c r="M421" i="2"/>
  <c r="M422" i="2"/>
  <c r="M423" i="2"/>
  <c r="M424" i="2"/>
  <c r="M425" i="2"/>
  <c r="M426" i="2"/>
  <c r="M427" i="2"/>
  <c r="M429" i="2"/>
  <c r="M430" i="2"/>
  <c r="M432" i="2"/>
  <c r="M433" i="2"/>
  <c r="M434" i="2"/>
  <c r="M435" i="2"/>
  <c r="M412" i="2"/>
  <c r="M411" i="2"/>
  <c r="M371" i="2"/>
  <c r="M372" i="2"/>
  <c r="M373" i="2"/>
  <c r="M374" i="2"/>
  <c r="M375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69" i="2"/>
  <c r="M368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51" i="2"/>
  <c r="M352" i="2"/>
  <c r="M353" i="2"/>
  <c r="M354" i="2"/>
  <c r="M355" i="2"/>
  <c r="M329" i="2"/>
  <c r="M290" i="2"/>
  <c r="M291" i="2"/>
  <c r="M292" i="2"/>
  <c r="M293" i="2"/>
  <c r="M294" i="2"/>
  <c r="M295" i="2"/>
  <c r="M296" i="2"/>
  <c r="M298" i="2"/>
  <c r="M299" i="2"/>
  <c r="M300" i="2"/>
  <c r="M301" i="2"/>
  <c r="M302" i="2"/>
  <c r="M304" i="2"/>
  <c r="M305" i="2"/>
  <c r="M306" i="2"/>
  <c r="M307" i="2"/>
  <c r="M308" i="2"/>
  <c r="M309" i="2"/>
  <c r="M310" i="2"/>
  <c r="M311" i="2"/>
  <c r="M312" i="2"/>
  <c r="M313" i="2"/>
  <c r="M314" i="2"/>
  <c r="M289" i="2"/>
  <c r="M288" i="2"/>
  <c r="M251" i="2"/>
  <c r="M252" i="2"/>
  <c r="M253" i="2"/>
  <c r="M254" i="2"/>
  <c r="M255" i="2"/>
  <c r="M256" i="2"/>
  <c r="M257" i="2"/>
  <c r="M258" i="2"/>
  <c r="M259" i="2"/>
  <c r="M262" i="2"/>
  <c r="M263" i="2"/>
  <c r="M264" i="2"/>
  <c r="M265" i="2"/>
  <c r="M266" i="2"/>
  <c r="M267" i="2"/>
  <c r="M268" i="2"/>
  <c r="M269" i="2"/>
  <c r="M271" i="2"/>
  <c r="M272" i="2"/>
  <c r="M273" i="2"/>
  <c r="M274" i="2"/>
  <c r="M275" i="2"/>
  <c r="M250" i="2"/>
  <c r="M249" i="2"/>
  <c r="M210" i="2"/>
  <c r="M211" i="2"/>
  <c r="M212" i="2"/>
  <c r="M213" i="2"/>
  <c r="M216" i="2"/>
  <c r="M217" i="2"/>
  <c r="M218" i="2"/>
  <c r="M219" i="2"/>
  <c r="M220" i="2"/>
  <c r="M221" i="2"/>
  <c r="M222" i="2"/>
  <c r="M223" i="2"/>
  <c r="M224" i="2"/>
  <c r="M226" i="2"/>
  <c r="M227" i="2"/>
  <c r="M228" i="2"/>
  <c r="M229" i="2"/>
  <c r="M230" i="2"/>
  <c r="M232" i="2"/>
  <c r="M233" i="2"/>
  <c r="M234" i="2"/>
  <c r="M235" i="2"/>
  <c r="M208" i="2"/>
  <c r="M207" i="2"/>
  <c r="M168" i="2"/>
  <c r="M169" i="2"/>
  <c r="M170" i="2"/>
  <c r="M171" i="2"/>
  <c r="M173" i="2"/>
  <c r="M174" i="2"/>
  <c r="M175" i="2"/>
  <c r="M176" i="2"/>
  <c r="M177" i="2"/>
  <c r="M178" i="2"/>
  <c r="M179" i="2"/>
  <c r="M180" i="2"/>
  <c r="M182" i="2"/>
  <c r="M183" i="2"/>
  <c r="M184" i="2"/>
  <c r="M185" i="2"/>
  <c r="M186" i="2"/>
  <c r="M187" i="2"/>
  <c r="M188" i="2"/>
  <c r="M189" i="2"/>
  <c r="M190" i="2"/>
  <c r="M191" i="2"/>
  <c r="M193" i="2"/>
  <c r="M194" i="2"/>
  <c r="M167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7" i="2"/>
  <c r="M148" i="2"/>
  <c r="M149" i="2"/>
  <c r="M150" i="2"/>
  <c r="M151" i="2"/>
  <c r="M152" i="2"/>
  <c r="M153" i="2"/>
  <c r="M154" i="2"/>
  <c r="M125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6" i="2"/>
  <c r="M107" i="2"/>
  <c r="M108" i="2"/>
  <c r="M109" i="2"/>
  <c r="M110" i="2"/>
  <c r="M111" i="2"/>
  <c r="M112" i="2"/>
  <c r="M113" i="2"/>
  <c r="M86" i="2"/>
  <c r="M85" i="2"/>
  <c r="M47" i="2"/>
  <c r="M48" i="2"/>
  <c r="M49" i="2"/>
  <c r="M50" i="2"/>
  <c r="M51" i="2"/>
  <c r="M52" i="2"/>
  <c r="M53" i="2"/>
  <c r="M54" i="2"/>
  <c r="M55" i="2"/>
  <c r="M57" i="2"/>
  <c r="M58" i="2"/>
  <c r="M59" i="2"/>
  <c r="M60" i="2"/>
  <c r="M61" i="2"/>
  <c r="M62" i="2"/>
  <c r="M63" i="2"/>
  <c r="M67" i="2"/>
  <c r="M68" i="2"/>
  <c r="M69" i="2"/>
  <c r="M70" i="2"/>
  <c r="M71" i="2"/>
  <c r="M72" i="2"/>
  <c r="M73" i="2"/>
  <c r="M74" i="2"/>
  <c r="M46" i="2"/>
  <c r="M45" i="2"/>
  <c r="M7" i="2"/>
  <c r="M8" i="2"/>
  <c r="M9" i="2"/>
  <c r="M10" i="2"/>
  <c r="M11" i="2"/>
  <c r="M12" i="2"/>
  <c r="M13" i="2"/>
  <c r="M15" i="2"/>
  <c r="M16" i="2"/>
  <c r="M17" i="2"/>
  <c r="M18" i="2"/>
  <c r="M19" i="2"/>
  <c r="M20" i="2"/>
  <c r="M21" i="2"/>
  <c r="M22" i="2"/>
  <c r="M23" i="2"/>
  <c r="M26" i="2"/>
  <c r="M27" i="2"/>
  <c r="M28" i="2"/>
  <c r="M30" i="2"/>
  <c r="M31" i="2"/>
  <c r="M32" i="2"/>
  <c r="M33" i="2"/>
  <c r="M34" i="2"/>
  <c r="M6" i="2"/>
  <c r="M5" i="2"/>
  <c r="U248" i="4"/>
  <c r="V248" i="4" s="1"/>
  <c r="S248" i="4"/>
  <c r="T248" i="4" s="1"/>
  <c r="Q248" i="4"/>
  <c r="R248" i="4" s="1"/>
  <c r="O248" i="4"/>
  <c r="P248" i="4" s="1"/>
  <c r="U222" i="4"/>
  <c r="V222" i="4" s="1"/>
  <c r="S222" i="4"/>
  <c r="T222" i="4" s="1"/>
  <c r="Q222" i="4"/>
  <c r="R222" i="4" s="1"/>
  <c r="O222" i="4"/>
  <c r="P222" i="4" s="1"/>
  <c r="U221" i="4"/>
  <c r="V221" i="4" s="1"/>
  <c r="S221" i="4"/>
  <c r="T221" i="4" s="1"/>
  <c r="Q221" i="4"/>
  <c r="R221" i="4" s="1"/>
  <c r="O221" i="4"/>
  <c r="P221" i="4" s="1"/>
  <c r="U220" i="4"/>
  <c r="V220" i="4" s="1"/>
  <c r="S220" i="4"/>
  <c r="T220" i="4" s="1"/>
  <c r="Q220" i="4"/>
  <c r="R220" i="4" s="1"/>
  <c r="O220" i="4"/>
  <c r="P220" i="4" s="1"/>
  <c r="U219" i="4"/>
  <c r="V219" i="4" s="1"/>
  <c r="S219" i="4"/>
  <c r="T219" i="4" s="1"/>
  <c r="Q219" i="4"/>
  <c r="R219" i="4" s="1"/>
  <c r="O219" i="4"/>
  <c r="P219" i="4" s="1"/>
  <c r="U218" i="4"/>
  <c r="V218" i="4" s="1"/>
  <c r="S218" i="4"/>
  <c r="T218" i="4" s="1"/>
  <c r="Q218" i="4"/>
  <c r="R218" i="4" s="1"/>
  <c r="O218" i="4"/>
  <c r="P218" i="4" s="1"/>
  <c r="U217" i="4"/>
  <c r="V217" i="4" s="1"/>
  <c r="S217" i="4"/>
  <c r="T217" i="4" s="1"/>
  <c r="Q217" i="4"/>
  <c r="R217" i="4" s="1"/>
  <c r="O217" i="4"/>
  <c r="P217" i="4" s="1"/>
  <c r="U216" i="4"/>
  <c r="V216" i="4" s="1"/>
  <c r="S216" i="4"/>
  <c r="T216" i="4" s="1"/>
  <c r="Q216" i="4"/>
  <c r="R216" i="4" s="1"/>
  <c r="O216" i="4"/>
  <c r="P216" i="4" s="1"/>
  <c r="U215" i="4"/>
  <c r="V215" i="4" s="1"/>
  <c r="S215" i="4"/>
  <c r="T215" i="4" s="1"/>
  <c r="Q215" i="4"/>
  <c r="R215" i="4" s="1"/>
  <c r="O215" i="4"/>
  <c r="P215" i="4" s="1"/>
  <c r="U214" i="4"/>
  <c r="V214" i="4" s="1"/>
  <c r="S214" i="4"/>
  <c r="T214" i="4" s="1"/>
  <c r="Q214" i="4"/>
  <c r="R214" i="4" s="1"/>
  <c r="O214" i="4"/>
  <c r="P214" i="4" s="1"/>
  <c r="U213" i="4"/>
  <c r="V213" i="4" s="1"/>
  <c r="S213" i="4"/>
  <c r="T213" i="4" s="1"/>
  <c r="Q213" i="4"/>
  <c r="R213" i="4" s="1"/>
  <c r="O213" i="4"/>
  <c r="P213" i="4" s="1"/>
  <c r="U212" i="4"/>
  <c r="V212" i="4" s="1"/>
  <c r="S212" i="4"/>
  <c r="T212" i="4" s="1"/>
  <c r="Q212" i="4"/>
  <c r="R212" i="4" s="1"/>
  <c r="O212" i="4"/>
  <c r="P212" i="4" s="1"/>
  <c r="U211" i="4"/>
  <c r="V211" i="4" s="1"/>
  <c r="S211" i="4"/>
  <c r="T211" i="4" s="1"/>
  <c r="Q211" i="4"/>
  <c r="R211" i="4" s="1"/>
  <c r="O211" i="4"/>
  <c r="P211" i="4" s="1"/>
  <c r="U210" i="4"/>
  <c r="V210" i="4" s="1"/>
  <c r="S210" i="4"/>
  <c r="T210" i="4" s="1"/>
  <c r="Q210" i="4"/>
  <c r="R210" i="4" s="1"/>
  <c r="O210" i="4"/>
  <c r="P210" i="4" s="1"/>
  <c r="U209" i="4"/>
  <c r="V209" i="4" s="1"/>
  <c r="S209" i="4"/>
  <c r="T209" i="4" s="1"/>
  <c r="Q209" i="4"/>
  <c r="R209" i="4" s="1"/>
  <c r="O209" i="4"/>
  <c r="P209" i="4" s="1"/>
  <c r="U208" i="4"/>
  <c r="V208" i="4" s="1"/>
  <c r="S208" i="4"/>
  <c r="T208" i="4" s="1"/>
  <c r="Q208" i="4"/>
  <c r="R208" i="4" s="1"/>
  <c r="O208" i="4"/>
  <c r="P208" i="4" s="1"/>
  <c r="U207" i="4"/>
  <c r="V207" i="4" s="1"/>
  <c r="S207" i="4"/>
  <c r="T207" i="4" s="1"/>
  <c r="Q207" i="4"/>
  <c r="R207" i="4" s="1"/>
  <c r="O207" i="4"/>
  <c r="P207" i="4" s="1"/>
  <c r="U206" i="4"/>
  <c r="V206" i="4" s="1"/>
  <c r="S206" i="4"/>
  <c r="T206" i="4" s="1"/>
  <c r="Q206" i="4"/>
  <c r="R206" i="4" s="1"/>
  <c r="O206" i="4"/>
  <c r="P206" i="4" s="1"/>
  <c r="U205" i="4"/>
  <c r="V205" i="4" s="1"/>
  <c r="S205" i="4"/>
  <c r="T205" i="4" s="1"/>
  <c r="Q205" i="4"/>
  <c r="R205" i="4" s="1"/>
  <c r="O205" i="4"/>
  <c r="P205" i="4" s="1"/>
  <c r="U204" i="4"/>
  <c r="V204" i="4" s="1"/>
  <c r="S204" i="4"/>
  <c r="T204" i="4" s="1"/>
  <c r="Q204" i="4"/>
  <c r="R204" i="4" s="1"/>
  <c r="O204" i="4"/>
  <c r="P204" i="4" s="1"/>
  <c r="U203" i="4"/>
  <c r="V203" i="4" s="1"/>
  <c r="S203" i="4"/>
  <c r="T203" i="4" s="1"/>
  <c r="Q203" i="4"/>
  <c r="R203" i="4" s="1"/>
  <c r="O203" i="4"/>
  <c r="P203" i="4" s="1"/>
  <c r="U202" i="4"/>
  <c r="V202" i="4" s="1"/>
  <c r="S202" i="4"/>
  <c r="T202" i="4" s="1"/>
  <c r="Q202" i="4"/>
  <c r="R202" i="4" s="1"/>
  <c r="O202" i="4"/>
  <c r="P202" i="4" s="1"/>
  <c r="V179" i="4"/>
  <c r="T179" i="4"/>
  <c r="Q179" i="4"/>
  <c r="R179" i="4" s="1"/>
  <c r="P179" i="4"/>
  <c r="N179" i="4"/>
  <c r="V174" i="4"/>
  <c r="T174" i="4"/>
  <c r="R174" i="4"/>
  <c r="P174" i="4"/>
  <c r="N174" i="4"/>
  <c r="R164" i="4"/>
  <c r="V146" i="4"/>
  <c r="T146" i="4"/>
  <c r="R146" i="4"/>
  <c r="P146" i="4"/>
  <c r="V144" i="4"/>
  <c r="T144" i="4"/>
  <c r="R144" i="4"/>
  <c r="P144" i="4"/>
  <c r="V143" i="4"/>
  <c r="T143" i="4"/>
  <c r="R143" i="4"/>
  <c r="P143" i="4"/>
  <c r="V142" i="4"/>
  <c r="T142" i="4"/>
  <c r="R142" i="4"/>
  <c r="P142" i="4"/>
  <c r="T136" i="4"/>
  <c r="U122" i="4"/>
  <c r="V122" i="4" s="1"/>
  <c r="S122" i="4"/>
  <c r="T122" i="4" s="1"/>
  <c r="Q122" i="4"/>
  <c r="R122" i="4" s="1"/>
  <c r="O122" i="4"/>
  <c r="P122" i="4" s="1"/>
  <c r="N29" i="4"/>
  <c r="U29" i="4"/>
  <c r="V29" i="4" s="1"/>
  <c r="S29" i="4"/>
  <c r="T29" i="4" s="1"/>
  <c r="Q29" i="4"/>
  <c r="R29" i="4" s="1"/>
  <c r="O29" i="4"/>
  <c r="P29" i="4" s="1"/>
  <c r="U18" i="4"/>
  <c r="V18" i="4" s="1"/>
  <c r="S18" i="4"/>
  <c r="T18" i="4" s="1"/>
  <c r="Q18" i="4"/>
  <c r="R18" i="4" s="1"/>
  <c r="O18" i="4"/>
  <c r="P18" i="4" s="1"/>
  <c r="V17" i="4"/>
  <c r="T17" i="4"/>
  <c r="R17" i="4"/>
  <c r="P17" i="4"/>
  <c r="U16" i="4"/>
  <c r="V16" i="4" s="1"/>
  <c r="S16" i="4"/>
  <c r="T16" i="4" s="1"/>
  <c r="Q16" i="4"/>
  <c r="R16" i="4" s="1"/>
  <c r="O16" i="4"/>
  <c r="P16" i="4" s="1"/>
  <c r="J208" i="4" l="1"/>
  <c r="J207" i="4"/>
  <c r="J206" i="4"/>
  <c r="J205" i="4"/>
  <c r="J204" i="4"/>
  <c r="J203" i="4"/>
  <c r="J202" i="4"/>
  <c r="J201" i="4"/>
  <c r="J179" i="4" l="1"/>
  <c r="J177" i="4"/>
  <c r="N144" i="4"/>
  <c r="J144" i="4"/>
  <c r="J212" i="4"/>
  <c r="J211" i="4"/>
  <c r="J210" i="4"/>
  <c r="J209" i="4"/>
  <c r="J214" i="4"/>
  <c r="J213" i="4"/>
  <c r="J29" i="4"/>
  <c r="J142" i="4"/>
  <c r="N142" i="4"/>
  <c r="J125" i="4" l="1"/>
  <c r="J122" i="4"/>
  <c r="J123" i="4"/>
  <c r="J124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3" i="4"/>
  <c r="J145" i="4"/>
  <c r="J146" i="4"/>
  <c r="V64" i="4"/>
  <c r="T64" i="4"/>
  <c r="R64" i="4"/>
  <c r="P64" i="4"/>
  <c r="N64" i="4"/>
  <c r="J64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15" i="4"/>
  <c r="J216" i="4"/>
  <c r="J217" i="4"/>
  <c r="J218" i="4"/>
  <c r="J219" i="4"/>
  <c r="J220" i="4"/>
  <c r="J221" i="4"/>
  <c r="J222" i="4"/>
  <c r="J223" i="4"/>
  <c r="J162" i="4"/>
  <c r="J163" i="4"/>
  <c r="J164" i="4"/>
  <c r="J165" i="4"/>
  <c r="J166" i="4"/>
  <c r="J168" i="4"/>
  <c r="J169" i="4"/>
  <c r="J170" i="4"/>
  <c r="J171" i="4"/>
  <c r="J172" i="4"/>
  <c r="J173" i="4"/>
  <c r="J175" i="4"/>
  <c r="J176" i="4"/>
  <c r="J178" i="4"/>
  <c r="J180" i="4"/>
  <c r="J181" i="4"/>
  <c r="J182" i="4"/>
  <c r="J183" i="4"/>
  <c r="J184" i="4"/>
  <c r="J185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5" i="4"/>
  <c r="J66" i="4"/>
  <c r="J67" i="4"/>
  <c r="J68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20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1" i="6"/>
  <c r="J6" i="6"/>
  <c r="J5" i="6"/>
  <c r="U20" i="6" l="1"/>
  <c r="V20" i="6" s="1"/>
  <c r="S20" i="6"/>
  <c r="T20" i="6" s="1"/>
  <c r="Q20" i="6"/>
  <c r="R20" i="6" s="1"/>
  <c r="O20" i="6"/>
  <c r="P20" i="6" s="1"/>
  <c r="N20" i="6"/>
  <c r="U251" i="4"/>
  <c r="V251" i="4" s="1"/>
  <c r="S251" i="4"/>
  <c r="T251" i="4" s="1"/>
  <c r="Q251" i="4"/>
  <c r="R251" i="4" s="1"/>
  <c r="O251" i="4"/>
  <c r="P251" i="4" s="1"/>
  <c r="N251" i="4"/>
  <c r="U252" i="4"/>
  <c r="V252" i="4" s="1"/>
  <c r="S252" i="4"/>
  <c r="T252" i="4" s="1"/>
  <c r="Q252" i="4"/>
  <c r="R252" i="4" s="1"/>
  <c r="O252" i="4"/>
  <c r="P252" i="4" s="1"/>
  <c r="N252" i="4"/>
  <c r="U223" i="4"/>
  <c r="V223" i="4" s="1"/>
  <c r="S223" i="4"/>
  <c r="T223" i="4" s="1"/>
  <c r="Q223" i="4"/>
  <c r="R223" i="4" s="1"/>
  <c r="O223" i="4"/>
  <c r="P223" i="4" s="1"/>
  <c r="N223" i="4"/>
  <c r="V240" i="4"/>
  <c r="T240" i="4"/>
  <c r="R240" i="4"/>
  <c r="P240" i="4"/>
  <c r="N240" i="4"/>
  <c r="P201" i="4" l="1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03" i="4"/>
  <c r="N202" i="4"/>
  <c r="N201" i="4"/>
  <c r="R201" i="4"/>
  <c r="T201" i="4"/>
  <c r="V201" i="4"/>
  <c r="N146" i="4" l="1"/>
  <c r="V145" i="4"/>
  <c r="T145" i="4"/>
  <c r="R145" i="4"/>
  <c r="P145" i="4"/>
  <c r="N145" i="4"/>
  <c r="N143" i="4"/>
  <c r="U141" i="4"/>
  <c r="V141" i="4" s="1"/>
  <c r="S141" i="4"/>
  <c r="T141" i="4" s="1"/>
  <c r="Q141" i="4"/>
  <c r="R141" i="4" s="1"/>
  <c r="O141" i="4"/>
  <c r="P141" i="4" s="1"/>
  <c r="N141" i="4"/>
  <c r="V140" i="4"/>
  <c r="T140" i="4"/>
  <c r="R140" i="4"/>
  <c r="P140" i="4"/>
  <c r="N140" i="4"/>
  <c r="U139" i="4"/>
  <c r="V139" i="4" s="1"/>
  <c r="S139" i="4"/>
  <c r="T139" i="4" s="1"/>
  <c r="Q139" i="4"/>
  <c r="R139" i="4" s="1"/>
  <c r="O139" i="4"/>
  <c r="P139" i="4" s="1"/>
  <c r="N139" i="4"/>
  <c r="V138" i="4"/>
  <c r="T138" i="4"/>
  <c r="R138" i="4"/>
  <c r="P138" i="4"/>
  <c r="N138" i="4"/>
  <c r="V137" i="4"/>
  <c r="T137" i="4"/>
  <c r="R137" i="4"/>
  <c r="P137" i="4"/>
  <c r="N137" i="4"/>
  <c r="V136" i="4"/>
  <c r="R136" i="4"/>
  <c r="P136" i="4"/>
  <c r="N136" i="4"/>
  <c r="V135" i="4"/>
  <c r="T135" i="4"/>
  <c r="R135" i="4"/>
  <c r="P135" i="4"/>
  <c r="N135" i="4"/>
  <c r="V134" i="4"/>
  <c r="T134" i="4"/>
  <c r="R134" i="4"/>
  <c r="P134" i="4"/>
  <c r="N134" i="4"/>
  <c r="U133" i="4"/>
  <c r="V133" i="4" s="1"/>
  <c r="S133" i="4"/>
  <c r="T133" i="4" s="1"/>
  <c r="Q133" i="4"/>
  <c r="R133" i="4" s="1"/>
  <c r="O133" i="4"/>
  <c r="P133" i="4" s="1"/>
  <c r="N133" i="4"/>
  <c r="U132" i="4"/>
  <c r="V132" i="4" s="1"/>
  <c r="S132" i="4"/>
  <c r="T132" i="4" s="1"/>
  <c r="Q132" i="4"/>
  <c r="R132" i="4" s="1"/>
  <c r="O132" i="4"/>
  <c r="P132" i="4" s="1"/>
  <c r="N132" i="4"/>
  <c r="U131" i="4"/>
  <c r="V131" i="4" s="1"/>
  <c r="S131" i="4"/>
  <c r="T131" i="4" s="1"/>
  <c r="Q131" i="4"/>
  <c r="R131" i="4" s="1"/>
  <c r="O131" i="4"/>
  <c r="P131" i="4" s="1"/>
  <c r="N131" i="4"/>
  <c r="U130" i="4"/>
  <c r="V130" i="4" s="1"/>
  <c r="S130" i="4"/>
  <c r="T130" i="4" s="1"/>
  <c r="Q130" i="4"/>
  <c r="R130" i="4" s="1"/>
  <c r="O130" i="4"/>
  <c r="P130" i="4" s="1"/>
  <c r="N130" i="4"/>
  <c r="V129" i="4"/>
  <c r="T129" i="4"/>
  <c r="R129" i="4"/>
  <c r="P129" i="4"/>
  <c r="N129" i="4"/>
  <c r="V128" i="4"/>
  <c r="T128" i="4"/>
  <c r="R128" i="4"/>
  <c r="P128" i="4"/>
  <c r="N128" i="4"/>
  <c r="V127" i="4"/>
  <c r="T127" i="4"/>
  <c r="R127" i="4"/>
  <c r="P127" i="4"/>
  <c r="N127" i="4"/>
  <c r="U126" i="4"/>
  <c r="V126" i="4" s="1"/>
  <c r="S126" i="4"/>
  <c r="T126" i="4" s="1"/>
  <c r="Q126" i="4"/>
  <c r="R126" i="4" s="1"/>
  <c r="O126" i="4"/>
  <c r="P126" i="4" s="1"/>
  <c r="N126" i="4"/>
  <c r="V68" i="4"/>
  <c r="T68" i="4"/>
  <c r="R68" i="4"/>
  <c r="P68" i="4"/>
  <c r="N68" i="4"/>
  <c r="V67" i="4"/>
  <c r="T67" i="4"/>
  <c r="R67" i="4"/>
  <c r="P67" i="4"/>
  <c r="N67" i="4"/>
  <c r="U66" i="4"/>
  <c r="V66" i="4" s="1"/>
  <c r="S66" i="4"/>
  <c r="T66" i="4" s="1"/>
  <c r="Q66" i="4"/>
  <c r="R66" i="4" s="1"/>
  <c r="O66" i="4"/>
  <c r="P66" i="4" s="1"/>
  <c r="N66" i="4"/>
  <c r="V65" i="4"/>
  <c r="T65" i="4"/>
  <c r="R65" i="4"/>
  <c r="P65" i="4"/>
  <c r="N65" i="4"/>
  <c r="U63" i="4"/>
  <c r="V63" i="4" s="1"/>
  <c r="S63" i="4"/>
  <c r="T63" i="4" s="1"/>
  <c r="Q63" i="4"/>
  <c r="R63" i="4" s="1"/>
  <c r="O63" i="4"/>
  <c r="P63" i="4" s="1"/>
  <c r="N63" i="4"/>
  <c r="V62" i="4"/>
  <c r="T62" i="4"/>
  <c r="R62" i="4"/>
  <c r="P62" i="4"/>
  <c r="N62" i="4"/>
  <c r="U61" i="4"/>
  <c r="V61" i="4" s="1"/>
  <c r="S61" i="4"/>
  <c r="T61" i="4" s="1"/>
  <c r="Q61" i="4"/>
  <c r="R61" i="4" s="1"/>
  <c r="O61" i="4"/>
  <c r="P61" i="4" s="1"/>
  <c r="N61" i="4"/>
  <c r="U60" i="4"/>
  <c r="V60" i="4" s="1"/>
  <c r="S60" i="4"/>
  <c r="T60" i="4" s="1"/>
  <c r="Q60" i="4"/>
  <c r="R60" i="4" s="1"/>
  <c r="O60" i="4"/>
  <c r="P60" i="4" s="1"/>
  <c r="N60" i="4"/>
  <c r="V59" i="4"/>
  <c r="T59" i="4"/>
  <c r="R59" i="4"/>
  <c r="P59" i="4"/>
  <c r="N59" i="4"/>
  <c r="U58" i="4"/>
  <c r="V58" i="4" s="1"/>
  <c r="S58" i="4"/>
  <c r="T58" i="4" s="1"/>
  <c r="Q58" i="4"/>
  <c r="R58" i="4" s="1"/>
  <c r="O58" i="4"/>
  <c r="P58" i="4" s="1"/>
  <c r="N58" i="4"/>
  <c r="V30" i="4"/>
  <c r="T30" i="4"/>
  <c r="R30" i="4"/>
  <c r="P30" i="4"/>
  <c r="N30" i="4"/>
  <c r="V28" i="4"/>
  <c r="T28" i="4"/>
  <c r="R28" i="4"/>
  <c r="P28" i="4"/>
  <c r="N28" i="4"/>
  <c r="V27" i="4"/>
  <c r="T27" i="4"/>
  <c r="P27" i="4"/>
  <c r="N27" i="4"/>
  <c r="U26" i="4"/>
  <c r="V26" i="4" s="1"/>
  <c r="S26" i="4"/>
  <c r="T26" i="4" s="1"/>
  <c r="Q26" i="4"/>
  <c r="R26" i="4" s="1"/>
  <c r="O26" i="4"/>
  <c r="P26" i="4" s="1"/>
  <c r="N26" i="4"/>
  <c r="V162" i="4"/>
  <c r="T162" i="4"/>
  <c r="R162" i="4"/>
  <c r="P162" i="4"/>
  <c r="N162" i="4"/>
  <c r="V243" i="4"/>
  <c r="T243" i="4"/>
  <c r="R243" i="4"/>
  <c r="P243" i="4"/>
  <c r="N243" i="4"/>
  <c r="U242" i="4"/>
  <c r="V242" i="4" s="1"/>
  <c r="S242" i="4"/>
  <c r="T242" i="4" s="1"/>
  <c r="Q242" i="4"/>
  <c r="R242" i="4" s="1"/>
  <c r="O242" i="4"/>
  <c r="P242" i="4" s="1"/>
  <c r="N242" i="4"/>
  <c r="V241" i="4"/>
  <c r="T241" i="4"/>
  <c r="R241" i="4"/>
  <c r="P241" i="4"/>
  <c r="N241" i="4"/>
  <c r="U92" i="4"/>
  <c r="V92" i="4" s="1"/>
  <c r="S92" i="4"/>
  <c r="T92" i="4" s="1"/>
  <c r="Q92" i="4"/>
  <c r="R92" i="4" s="1"/>
  <c r="O92" i="4"/>
  <c r="P92" i="4" s="1"/>
  <c r="N92" i="4"/>
  <c r="E14" i="5"/>
  <c r="V13" i="6"/>
  <c r="T13" i="6"/>
  <c r="R13" i="6"/>
  <c r="P13" i="6"/>
  <c r="U12" i="6"/>
  <c r="V12" i="6" s="1"/>
  <c r="S12" i="6"/>
  <c r="T12" i="6" s="1"/>
  <c r="Q12" i="6"/>
  <c r="R12" i="6" s="1"/>
  <c r="O12" i="6"/>
  <c r="P12" i="6" s="1"/>
  <c r="U6" i="6"/>
  <c r="V6" i="6" s="1"/>
  <c r="S6" i="6"/>
  <c r="T6" i="6" s="1"/>
  <c r="Q6" i="6"/>
  <c r="R6" i="6" s="1"/>
  <c r="O6" i="6"/>
  <c r="P6" i="6" s="1"/>
  <c r="O5" i="6"/>
  <c r="U247" i="4" l="1"/>
  <c r="V247" i="4" s="1"/>
  <c r="S247" i="4"/>
  <c r="T247" i="4" s="1"/>
  <c r="Q247" i="4"/>
  <c r="R247" i="4" s="1"/>
  <c r="O247" i="4"/>
  <c r="P247" i="4" s="1"/>
  <c r="V183" i="4"/>
  <c r="T183" i="4"/>
  <c r="R183" i="4"/>
  <c r="P183" i="4"/>
  <c r="V181" i="4"/>
  <c r="T181" i="4"/>
  <c r="R181" i="4"/>
  <c r="P181" i="4"/>
  <c r="V180" i="4"/>
  <c r="T180" i="4"/>
  <c r="R180" i="4"/>
  <c r="P180" i="4"/>
  <c r="U178" i="4"/>
  <c r="V178" i="4" s="1"/>
  <c r="S178" i="4"/>
  <c r="T178" i="4" s="1"/>
  <c r="Q178" i="4"/>
  <c r="R178" i="4" s="1"/>
  <c r="O178" i="4"/>
  <c r="P178" i="4" s="1"/>
  <c r="U177" i="4"/>
  <c r="V177" i="4" s="1"/>
  <c r="S177" i="4"/>
  <c r="T177" i="4" s="1"/>
  <c r="Q177" i="4"/>
  <c r="R177" i="4" s="1"/>
  <c r="O177" i="4"/>
  <c r="P177" i="4" s="1"/>
  <c r="U176" i="4"/>
  <c r="V176" i="4" s="1"/>
  <c r="S176" i="4"/>
  <c r="T176" i="4" s="1"/>
  <c r="Q176" i="4"/>
  <c r="R176" i="4" s="1"/>
  <c r="O176" i="4"/>
  <c r="P176" i="4" s="1"/>
  <c r="U175" i="4"/>
  <c r="V175" i="4" s="1"/>
  <c r="S175" i="4"/>
  <c r="T175" i="4" s="1"/>
  <c r="Q175" i="4"/>
  <c r="R175" i="4" s="1"/>
  <c r="O175" i="4"/>
  <c r="P175" i="4" s="1"/>
  <c r="U173" i="4"/>
  <c r="V173" i="4" s="1"/>
  <c r="S173" i="4"/>
  <c r="T173" i="4" s="1"/>
  <c r="Q173" i="4"/>
  <c r="R173" i="4" s="1"/>
  <c r="O173" i="4"/>
  <c r="P173" i="4" s="1"/>
  <c r="V97" i="4"/>
  <c r="T97" i="4"/>
  <c r="R97" i="4"/>
  <c r="P97" i="4"/>
  <c r="V91" i="4"/>
  <c r="T91" i="4"/>
  <c r="R91" i="4"/>
  <c r="P91" i="4"/>
  <c r="U57" i="4"/>
  <c r="V57" i="4" s="1"/>
  <c r="S57" i="4"/>
  <c r="T57" i="4" s="1"/>
  <c r="Q57" i="4"/>
  <c r="R57" i="4" s="1"/>
  <c r="O57" i="4"/>
  <c r="P57" i="4" s="1"/>
  <c r="V56" i="4"/>
  <c r="T56" i="4"/>
  <c r="R56" i="4"/>
  <c r="P56" i="4"/>
  <c r="V55" i="4"/>
  <c r="T55" i="4"/>
  <c r="R55" i="4"/>
  <c r="P55" i="4"/>
  <c r="U49" i="4"/>
  <c r="V49" i="4" s="1"/>
  <c r="S49" i="4"/>
  <c r="T49" i="4" s="1"/>
  <c r="Q49" i="4"/>
  <c r="R49" i="4" s="1"/>
  <c r="O49" i="4"/>
  <c r="P49" i="4" s="1"/>
  <c r="U48" i="4"/>
  <c r="V48" i="4" s="1"/>
  <c r="S48" i="4"/>
  <c r="T48" i="4" s="1"/>
  <c r="Q48" i="4"/>
  <c r="R48" i="4" s="1"/>
  <c r="O48" i="4"/>
  <c r="P48" i="4" s="1"/>
  <c r="U47" i="4"/>
  <c r="V47" i="4" s="1"/>
  <c r="S47" i="4"/>
  <c r="T47" i="4" s="1"/>
  <c r="Q47" i="4"/>
  <c r="R47" i="4" s="1"/>
  <c r="O47" i="4"/>
  <c r="P47" i="4" s="1"/>
  <c r="U45" i="4"/>
  <c r="V45" i="4" s="1"/>
  <c r="S45" i="4"/>
  <c r="T45" i="4" s="1"/>
  <c r="Q45" i="4"/>
  <c r="R45" i="4" s="1"/>
  <c r="O45" i="4"/>
  <c r="P45" i="4" s="1"/>
  <c r="V44" i="4"/>
  <c r="T44" i="4"/>
  <c r="R44" i="4"/>
  <c r="P44" i="4"/>
  <c r="U15" i="4"/>
  <c r="V15" i="4" s="1"/>
  <c r="S15" i="4"/>
  <c r="T15" i="4" s="1"/>
  <c r="Q15" i="4"/>
  <c r="R15" i="4" s="1"/>
  <c r="O15" i="4"/>
  <c r="P15" i="4" s="1"/>
  <c r="Q452" i="2"/>
  <c r="S452" i="2"/>
  <c r="U452" i="2"/>
  <c r="W452" i="2"/>
  <c r="Y452" i="2"/>
  <c r="Q453" i="2"/>
  <c r="R453" i="2"/>
  <c r="S453" i="2" s="1"/>
  <c r="T453" i="2"/>
  <c r="U453" i="2" s="1"/>
  <c r="V453" i="2"/>
  <c r="W453" i="2" s="1"/>
  <c r="X453" i="2"/>
  <c r="Y453" i="2" s="1"/>
  <c r="Q454" i="2"/>
  <c r="R454" i="2"/>
  <c r="S454" i="2" s="1"/>
  <c r="T454" i="2"/>
  <c r="U454" i="2" s="1"/>
  <c r="V454" i="2"/>
  <c r="W454" i="2" s="1"/>
  <c r="X454" i="2"/>
  <c r="Y454" i="2" s="1"/>
  <c r="Q455" i="2"/>
  <c r="S455" i="2"/>
  <c r="U455" i="2"/>
  <c r="W455" i="2"/>
  <c r="Y455" i="2"/>
  <c r="Q456" i="2"/>
  <c r="R456" i="2"/>
  <c r="S456" i="2" s="1"/>
  <c r="T456" i="2"/>
  <c r="U456" i="2" s="1"/>
  <c r="V456" i="2"/>
  <c r="W456" i="2" s="1"/>
  <c r="X456" i="2"/>
  <c r="Y456" i="2" s="1"/>
  <c r="Y299" i="2"/>
  <c r="W299" i="2"/>
  <c r="U299" i="2"/>
  <c r="S299" i="2"/>
  <c r="Q299" i="2"/>
  <c r="Y298" i="2"/>
  <c r="W298" i="2"/>
  <c r="U298" i="2"/>
  <c r="S298" i="2"/>
  <c r="Q298" i="2"/>
  <c r="X297" i="2"/>
  <c r="Y297" i="2" s="1"/>
  <c r="V297" i="2"/>
  <c r="W297" i="2" s="1"/>
  <c r="T297" i="2"/>
  <c r="U297" i="2" s="1"/>
  <c r="R297" i="2"/>
  <c r="S297" i="2" s="1"/>
  <c r="Q297" i="2"/>
  <c r="Y296" i="2"/>
  <c r="W296" i="2"/>
  <c r="U296" i="2"/>
  <c r="S296" i="2"/>
  <c r="Q296" i="2"/>
  <c r="Y295" i="2"/>
  <c r="W295" i="2"/>
  <c r="U295" i="2"/>
  <c r="S295" i="2"/>
  <c r="Q295" i="2"/>
  <c r="X294" i="2"/>
  <c r="Y294" i="2" s="1"/>
  <c r="V294" i="2"/>
  <c r="W294" i="2" s="1"/>
  <c r="T294" i="2"/>
  <c r="U294" i="2" s="1"/>
  <c r="R294" i="2"/>
  <c r="S294" i="2" s="1"/>
  <c r="Q294" i="2"/>
  <c r="Y293" i="2"/>
  <c r="W293" i="2"/>
  <c r="U293" i="2"/>
  <c r="S293" i="2"/>
  <c r="Q293" i="2"/>
  <c r="Q292" i="2"/>
  <c r="Y291" i="2"/>
  <c r="W291" i="2"/>
  <c r="U291" i="2"/>
  <c r="S291" i="2"/>
  <c r="Q291" i="2"/>
  <c r="Q290" i="2"/>
  <c r="Y289" i="2"/>
  <c r="W289" i="2"/>
  <c r="U289" i="2"/>
  <c r="S289" i="2"/>
  <c r="Q289" i="2"/>
  <c r="X288" i="2"/>
  <c r="Y288" i="2" s="1"/>
  <c r="V288" i="2"/>
  <c r="W288" i="2" s="1"/>
  <c r="T288" i="2"/>
  <c r="U288" i="2" s="1"/>
  <c r="R288" i="2"/>
  <c r="S288" i="2" s="1"/>
  <c r="Q288" i="2"/>
  <c r="Y258" i="2"/>
  <c r="W258" i="2"/>
  <c r="U258" i="2"/>
  <c r="S258" i="2"/>
  <c r="Q258" i="2"/>
  <c r="X257" i="2"/>
  <c r="Y257" i="2" s="1"/>
  <c r="V257" i="2"/>
  <c r="W257" i="2" s="1"/>
  <c r="T257" i="2"/>
  <c r="U257" i="2" s="1"/>
  <c r="R257" i="2"/>
  <c r="S257" i="2" s="1"/>
  <c r="Q257" i="2"/>
  <c r="X256" i="2"/>
  <c r="Y256" i="2" s="1"/>
  <c r="V256" i="2"/>
  <c r="W256" i="2" s="1"/>
  <c r="T256" i="2"/>
  <c r="U256" i="2" s="1"/>
  <c r="R256" i="2"/>
  <c r="S256" i="2" s="1"/>
  <c r="Q256" i="2"/>
  <c r="X255" i="2"/>
  <c r="Y255" i="2" s="1"/>
  <c r="V255" i="2"/>
  <c r="W255" i="2" s="1"/>
  <c r="T255" i="2"/>
  <c r="U255" i="2" s="1"/>
  <c r="R255" i="2"/>
  <c r="S255" i="2" s="1"/>
  <c r="Q255" i="2"/>
  <c r="Y254" i="2"/>
  <c r="W254" i="2"/>
  <c r="U254" i="2"/>
  <c r="S254" i="2"/>
  <c r="Q254" i="2"/>
  <c r="Y253" i="2"/>
  <c r="W253" i="2"/>
  <c r="U253" i="2"/>
  <c r="S253" i="2"/>
  <c r="Q253" i="2"/>
  <c r="Q252" i="2"/>
  <c r="Q251" i="2"/>
  <c r="X250" i="2"/>
  <c r="Y250" i="2" s="1"/>
  <c r="V250" i="2"/>
  <c r="W250" i="2" s="1"/>
  <c r="T250" i="2"/>
  <c r="U250" i="2" s="1"/>
  <c r="R250" i="2"/>
  <c r="S250" i="2" s="1"/>
  <c r="Q250" i="2"/>
  <c r="Y249" i="2"/>
  <c r="W249" i="2"/>
  <c r="U249" i="2"/>
  <c r="S249" i="2"/>
  <c r="Q249" i="2"/>
  <c r="X386" i="2"/>
  <c r="Y386" i="2" s="1"/>
  <c r="V386" i="2"/>
  <c r="W386" i="2" s="1"/>
  <c r="T386" i="2"/>
  <c r="U386" i="2" s="1"/>
  <c r="R386" i="2"/>
  <c r="S386" i="2" s="1"/>
  <c r="Y383" i="2"/>
  <c r="W383" i="2"/>
  <c r="U383" i="2"/>
  <c r="S383" i="2"/>
  <c r="X382" i="2"/>
  <c r="Y382" i="2" s="1"/>
  <c r="V382" i="2"/>
  <c r="W382" i="2" s="1"/>
  <c r="T382" i="2"/>
  <c r="U382" i="2" s="1"/>
  <c r="R382" i="2"/>
  <c r="S382" i="2" s="1"/>
  <c r="Y261" i="2"/>
  <c r="W261" i="2"/>
  <c r="U261" i="2"/>
  <c r="S261" i="2"/>
  <c r="X233" i="2" l="1"/>
  <c r="Y233" i="2" s="1"/>
  <c r="V233" i="2"/>
  <c r="W233" i="2" s="1"/>
  <c r="T233" i="2"/>
  <c r="U233" i="2" s="1"/>
  <c r="R233" i="2"/>
  <c r="S233" i="2" s="1"/>
  <c r="X232" i="2"/>
  <c r="Y232" i="2" s="1"/>
  <c r="V232" i="2"/>
  <c r="W232" i="2" s="1"/>
  <c r="T232" i="2"/>
  <c r="U232" i="2" s="1"/>
  <c r="R232" i="2"/>
  <c r="S232" i="2" s="1"/>
  <c r="X231" i="2"/>
  <c r="Y231" i="2" s="1"/>
  <c r="V231" i="2"/>
  <c r="W231" i="2" s="1"/>
  <c r="T231" i="2"/>
  <c r="U231" i="2" s="1"/>
  <c r="R231" i="2"/>
  <c r="S231" i="2" s="1"/>
  <c r="Y226" i="2"/>
  <c r="W226" i="2"/>
  <c r="U226" i="2"/>
  <c r="S226" i="2"/>
  <c r="Y212" i="2"/>
  <c r="W212" i="2"/>
  <c r="U212" i="2"/>
  <c r="S212" i="2"/>
  <c r="X188" i="2"/>
  <c r="Y188" i="2" s="1"/>
  <c r="W188" i="2"/>
  <c r="U188" i="2"/>
  <c r="S188" i="2"/>
  <c r="Y169" i="2"/>
  <c r="W169" i="2"/>
  <c r="U169" i="2"/>
  <c r="S169" i="2"/>
  <c r="X167" i="2"/>
  <c r="Y167" i="2" s="1"/>
  <c r="V167" i="2"/>
  <c r="W167" i="2" s="1"/>
  <c r="T167" i="2"/>
  <c r="U167" i="2" s="1"/>
  <c r="R167" i="2"/>
  <c r="S167" i="2" s="1"/>
  <c r="Y166" i="2"/>
  <c r="W166" i="2"/>
  <c r="U166" i="2"/>
  <c r="S166" i="2"/>
  <c r="X148" i="2"/>
  <c r="Y148" i="2" s="1"/>
  <c r="V148" i="2"/>
  <c r="W148" i="2" s="1"/>
  <c r="T148" i="2"/>
  <c r="U148" i="2" s="1"/>
  <c r="R148" i="2"/>
  <c r="S148" i="2" s="1"/>
  <c r="X147" i="2"/>
  <c r="Y147" i="2" s="1"/>
  <c r="V147" i="2"/>
  <c r="W147" i="2" s="1"/>
  <c r="T147" i="2"/>
  <c r="U147" i="2" s="1"/>
  <c r="R147" i="2"/>
  <c r="S147" i="2" s="1"/>
  <c r="Y131" i="2"/>
  <c r="W131" i="2"/>
  <c r="U131" i="2"/>
  <c r="S131" i="2"/>
  <c r="Y130" i="2"/>
  <c r="W130" i="2"/>
  <c r="U130" i="2"/>
  <c r="S130" i="2"/>
  <c r="Y112" i="2"/>
  <c r="W112" i="2"/>
  <c r="U112" i="2"/>
  <c r="S112" i="2"/>
  <c r="Y107" i="2"/>
  <c r="W107" i="2"/>
  <c r="U107" i="2"/>
  <c r="S107" i="2"/>
  <c r="X106" i="2"/>
  <c r="Y106" i="2" s="1"/>
  <c r="V106" i="2"/>
  <c r="W106" i="2" s="1"/>
  <c r="T106" i="2"/>
  <c r="U106" i="2" s="1"/>
  <c r="R106" i="2"/>
  <c r="S106" i="2" s="1"/>
  <c r="X74" i="2"/>
  <c r="Y74" i="2" s="1"/>
  <c r="V74" i="2"/>
  <c r="W74" i="2" s="1"/>
  <c r="T74" i="2"/>
  <c r="U74" i="2" s="1"/>
  <c r="R74" i="2"/>
  <c r="S74" i="2" s="1"/>
  <c r="X6" i="2"/>
  <c r="Y6" i="2" s="1"/>
  <c r="V6" i="2"/>
  <c r="W6" i="2" s="1"/>
  <c r="T6" i="2"/>
  <c r="U6" i="2" s="1"/>
  <c r="R6" i="2"/>
  <c r="S6" i="2" s="1"/>
  <c r="X428" i="2" l="1"/>
  <c r="Y428" i="2" s="1"/>
  <c r="V428" i="2"/>
  <c r="W428" i="2" s="1"/>
  <c r="T428" i="2"/>
  <c r="U428" i="2" s="1"/>
  <c r="R428" i="2"/>
  <c r="S428" i="2" s="1"/>
  <c r="Q428" i="2"/>
  <c r="Q231" i="2" l="1"/>
  <c r="X64" i="2"/>
  <c r="Y64" i="2" s="1"/>
  <c r="V64" i="2"/>
  <c r="W64" i="2" s="1"/>
  <c r="T64" i="2"/>
  <c r="U64" i="2" s="1"/>
  <c r="R64" i="2"/>
  <c r="S64" i="2" s="1"/>
  <c r="Q64" i="2"/>
  <c r="Y345" i="2"/>
  <c r="W345" i="2"/>
  <c r="U345" i="2"/>
  <c r="S345" i="2"/>
  <c r="Q345" i="2"/>
  <c r="Y105" i="2"/>
  <c r="W105" i="2"/>
  <c r="U105" i="2"/>
  <c r="S105" i="2"/>
  <c r="Q105" i="2"/>
  <c r="Y217" i="2" l="1"/>
  <c r="W217" i="2"/>
  <c r="U217" i="2"/>
  <c r="S217" i="2"/>
  <c r="Q217" i="2"/>
  <c r="Y260" i="2"/>
  <c r="W260" i="2"/>
  <c r="U260" i="2"/>
  <c r="S260" i="2"/>
  <c r="Q260" i="2"/>
  <c r="X195" i="2"/>
  <c r="Y195" i="2" s="1"/>
  <c r="V195" i="2"/>
  <c r="W195" i="2" s="1"/>
  <c r="T195" i="2"/>
  <c r="U195" i="2" s="1"/>
  <c r="R195" i="2"/>
  <c r="S195" i="2" s="1"/>
  <c r="Q195" i="2"/>
  <c r="Q177" i="2"/>
  <c r="Y314" i="2"/>
  <c r="W314" i="2"/>
  <c r="U314" i="2"/>
  <c r="S314" i="2"/>
  <c r="Q314" i="2"/>
  <c r="X330" i="2"/>
  <c r="Y330" i="2" s="1"/>
  <c r="V330" i="2"/>
  <c r="W330" i="2" s="1"/>
  <c r="T330" i="2"/>
  <c r="U330" i="2" s="1"/>
  <c r="R330" i="2"/>
  <c r="S330" i="2" s="1"/>
  <c r="Q330" i="2"/>
  <c r="X143" i="2"/>
  <c r="Y143" i="2" s="1"/>
  <c r="V143" i="2"/>
  <c r="W143" i="2" s="1"/>
  <c r="T143" i="2"/>
  <c r="U143" i="2" s="1"/>
  <c r="R143" i="2"/>
  <c r="S143" i="2" s="1"/>
  <c r="Q143" i="2"/>
  <c r="X209" i="2"/>
  <c r="Y209" i="2" s="1"/>
  <c r="V209" i="2"/>
  <c r="W209" i="2" s="1"/>
  <c r="T209" i="2"/>
  <c r="U209" i="2" s="1"/>
  <c r="R209" i="2"/>
  <c r="S209" i="2" s="1"/>
  <c r="Q209" i="2"/>
  <c r="Q331" i="2" l="1"/>
  <c r="Y315" i="2"/>
  <c r="W315" i="2"/>
  <c r="U315" i="2"/>
  <c r="S315" i="2"/>
  <c r="Q315" i="2"/>
  <c r="Q261" i="2"/>
  <c r="X218" i="2"/>
  <c r="Y218" i="2" s="1"/>
  <c r="V218" i="2"/>
  <c r="W218" i="2" s="1"/>
  <c r="T218" i="2"/>
  <c r="U218" i="2" s="1"/>
  <c r="R218" i="2"/>
  <c r="S218" i="2" s="1"/>
  <c r="Q218" i="2"/>
  <c r="X181" i="2"/>
  <c r="Y181" i="2" s="1"/>
  <c r="V181" i="2"/>
  <c r="W181" i="2" s="1"/>
  <c r="T181" i="2"/>
  <c r="U181" i="2" s="1"/>
  <c r="R181" i="2"/>
  <c r="S181" i="2" s="1"/>
  <c r="Q181" i="2"/>
  <c r="Q106" i="2"/>
  <c r="Q93" i="2"/>
  <c r="Q86" i="2"/>
  <c r="X14" i="2" l="1"/>
  <c r="Y14" i="2" s="1"/>
  <c r="V14" i="2"/>
  <c r="W14" i="2" s="1"/>
  <c r="T14" i="2"/>
  <c r="U14" i="2" s="1"/>
  <c r="R14" i="2"/>
  <c r="S14" i="2" s="1"/>
  <c r="Q14" i="2"/>
  <c r="V98" i="4" l="1"/>
  <c r="T98" i="4"/>
  <c r="R98" i="4"/>
  <c r="P98" i="4"/>
  <c r="N98" i="4"/>
  <c r="Q46" i="2" l="1"/>
  <c r="Q386" i="2" l="1"/>
  <c r="Q59" i="2"/>
  <c r="V259" i="4" l="1"/>
  <c r="T259" i="4"/>
  <c r="R259" i="4"/>
  <c r="P259" i="4"/>
  <c r="N259" i="4"/>
  <c r="V258" i="4"/>
  <c r="T258" i="4"/>
  <c r="R258" i="4"/>
  <c r="P258" i="4"/>
  <c r="N258" i="4"/>
  <c r="U19" i="6"/>
  <c r="V19" i="6" s="1"/>
  <c r="S19" i="6"/>
  <c r="T19" i="6" s="1"/>
  <c r="Q19" i="6"/>
  <c r="R19" i="6" s="1"/>
  <c r="O19" i="6"/>
  <c r="P19" i="6" s="1"/>
  <c r="Q7" i="2" l="1"/>
  <c r="Q8" i="2"/>
  <c r="Q9" i="2"/>
  <c r="Q10" i="2"/>
  <c r="Q11" i="2"/>
  <c r="Q12" i="2"/>
  <c r="Q13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45" i="2"/>
  <c r="Q47" i="2"/>
  <c r="Q48" i="2"/>
  <c r="Q49" i="2"/>
  <c r="Q50" i="2"/>
  <c r="Q51" i="2"/>
  <c r="Q52" i="2"/>
  <c r="Q53" i="2"/>
  <c r="Q54" i="2"/>
  <c r="Q55" i="2"/>
  <c r="Q57" i="2"/>
  <c r="Q58" i="2"/>
  <c r="Q60" i="2"/>
  <c r="Q61" i="2"/>
  <c r="Q62" i="2"/>
  <c r="Q63" i="2"/>
  <c r="Q65" i="2"/>
  <c r="Q66" i="2"/>
  <c r="Q67" i="2"/>
  <c r="Q68" i="2"/>
  <c r="Q69" i="2"/>
  <c r="Q70" i="2"/>
  <c r="Q71" i="2"/>
  <c r="Q72" i="2"/>
  <c r="Q73" i="2"/>
  <c r="Q74" i="2"/>
  <c r="Q85" i="2"/>
  <c r="Q87" i="2"/>
  <c r="Q88" i="2"/>
  <c r="Q89" i="2"/>
  <c r="Q90" i="2"/>
  <c r="Q91" i="2"/>
  <c r="Q92" i="2"/>
  <c r="Q94" i="2"/>
  <c r="Q95" i="2"/>
  <c r="Q96" i="2"/>
  <c r="Q97" i="2"/>
  <c r="Q98" i="2"/>
  <c r="Q99" i="2"/>
  <c r="Q100" i="2"/>
  <c r="Q101" i="2"/>
  <c r="Q102" i="2"/>
  <c r="Q103" i="2"/>
  <c r="Q104" i="2"/>
  <c r="Q107" i="2"/>
  <c r="Q108" i="2"/>
  <c r="Q109" i="2"/>
  <c r="Q110" i="2"/>
  <c r="Q111" i="2"/>
  <c r="Q112" i="2"/>
  <c r="Q113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4" i="2"/>
  <c r="Q145" i="2"/>
  <c r="Q147" i="2"/>
  <c r="Q148" i="2"/>
  <c r="Q149" i="2"/>
  <c r="Q150" i="2"/>
  <c r="Q151" i="2"/>
  <c r="Q152" i="2"/>
  <c r="Q153" i="2"/>
  <c r="Q154" i="2"/>
  <c r="Q166" i="2"/>
  <c r="Q167" i="2"/>
  <c r="Q168" i="2"/>
  <c r="Q169" i="2"/>
  <c r="Q170" i="2"/>
  <c r="Q171" i="2"/>
  <c r="Q173" i="2"/>
  <c r="Q174" i="2"/>
  <c r="Q175" i="2"/>
  <c r="Q176" i="2"/>
  <c r="Q178" i="2"/>
  <c r="Q179" i="2"/>
  <c r="Q180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207" i="2"/>
  <c r="Q208" i="2"/>
  <c r="Q210" i="2"/>
  <c r="Q211" i="2"/>
  <c r="Q212" i="2"/>
  <c r="Q213" i="2"/>
  <c r="Q216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2" i="2"/>
  <c r="Q233" i="2"/>
  <c r="Q234" i="2"/>
  <c r="Q235" i="2"/>
  <c r="Q259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300" i="2"/>
  <c r="Q301" i="2"/>
  <c r="Q302" i="2"/>
  <c r="Q304" i="2"/>
  <c r="Q305" i="2"/>
  <c r="Q306" i="2"/>
  <c r="Q307" i="2"/>
  <c r="Q308" i="2"/>
  <c r="Q309" i="2"/>
  <c r="Q310" i="2"/>
  <c r="Q311" i="2"/>
  <c r="Q312" i="2"/>
  <c r="Q313" i="2"/>
  <c r="Q329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6" i="2"/>
  <c r="Q347" i="2"/>
  <c r="Q348" i="2"/>
  <c r="Q349" i="2"/>
  <c r="Q350" i="2"/>
  <c r="Q351" i="2"/>
  <c r="Q352" i="2"/>
  <c r="Q353" i="2"/>
  <c r="Q354" i="2"/>
  <c r="Q355" i="2"/>
  <c r="Q368" i="2"/>
  <c r="Q369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7" i="2"/>
  <c r="Q388" i="2"/>
  <c r="Q389" i="2"/>
  <c r="Q390" i="2"/>
  <c r="Q391" i="2"/>
  <c r="Q392" i="2"/>
  <c r="Q393" i="2"/>
  <c r="Q394" i="2"/>
  <c r="Q411" i="2"/>
  <c r="Q412" i="2"/>
  <c r="Q413" i="2"/>
  <c r="Q414" i="2"/>
  <c r="Q415" i="2"/>
  <c r="Q416" i="2"/>
  <c r="Q427" i="2"/>
  <c r="Q429" i="2"/>
  <c r="Q430" i="2"/>
  <c r="Q431" i="2"/>
  <c r="Q432" i="2"/>
  <c r="Q433" i="2"/>
  <c r="Q435" i="2"/>
  <c r="Y313" i="2"/>
  <c r="W313" i="2"/>
  <c r="U313" i="2"/>
  <c r="S313" i="2"/>
  <c r="Y270" i="2"/>
  <c r="W270" i="2"/>
  <c r="U270" i="2"/>
  <c r="S270" i="2"/>
  <c r="X219" i="2"/>
  <c r="Y219" i="2" s="1"/>
  <c r="V219" i="2"/>
  <c r="W219" i="2" s="1"/>
  <c r="T219" i="2"/>
  <c r="U219" i="2" s="1"/>
  <c r="R219" i="2"/>
  <c r="S219" i="2" s="1"/>
  <c r="Y417" i="2"/>
  <c r="W417" i="2"/>
  <c r="U417" i="2"/>
  <c r="S417" i="2"/>
  <c r="Y435" i="2"/>
  <c r="W435" i="2"/>
  <c r="U435" i="2"/>
  <c r="S435" i="2"/>
  <c r="Y434" i="2"/>
  <c r="W434" i="2"/>
  <c r="U434" i="2"/>
  <c r="S434" i="2"/>
  <c r="X433" i="2"/>
  <c r="Y433" i="2" s="1"/>
  <c r="V433" i="2"/>
  <c r="W433" i="2" s="1"/>
  <c r="T433" i="2"/>
  <c r="U433" i="2" s="1"/>
  <c r="R433" i="2"/>
  <c r="S433" i="2" s="1"/>
  <c r="X432" i="2"/>
  <c r="Y432" i="2" s="1"/>
  <c r="V432" i="2"/>
  <c r="W432" i="2" s="1"/>
  <c r="T432" i="2"/>
  <c r="U432" i="2" s="1"/>
  <c r="R432" i="2"/>
  <c r="S432" i="2" s="1"/>
  <c r="Y431" i="2"/>
  <c r="W431" i="2"/>
  <c r="U431" i="2"/>
  <c r="S431" i="2"/>
  <c r="Y430" i="2"/>
  <c r="W430" i="2"/>
  <c r="U430" i="2"/>
  <c r="S430" i="2"/>
  <c r="Y429" i="2"/>
  <c r="W429" i="2"/>
  <c r="U429" i="2"/>
  <c r="S429" i="2"/>
  <c r="X427" i="2"/>
  <c r="Y427" i="2" s="1"/>
  <c r="V427" i="2"/>
  <c r="W427" i="2" s="1"/>
  <c r="T427" i="2"/>
  <c r="U427" i="2" s="1"/>
  <c r="R427" i="2"/>
  <c r="S427" i="2" s="1"/>
  <c r="X426" i="2"/>
  <c r="Y426" i="2" s="1"/>
  <c r="V426" i="2"/>
  <c r="W426" i="2" s="1"/>
  <c r="T426" i="2"/>
  <c r="U426" i="2" s="1"/>
  <c r="R426" i="2"/>
  <c r="S426" i="2" s="1"/>
  <c r="X425" i="2"/>
  <c r="Y425" i="2" s="1"/>
  <c r="V425" i="2"/>
  <c r="W425" i="2" s="1"/>
  <c r="T425" i="2"/>
  <c r="U425" i="2" s="1"/>
  <c r="R425" i="2"/>
  <c r="S425" i="2" s="1"/>
  <c r="X424" i="2"/>
  <c r="Y424" i="2" s="1"/>
  <c r="V424" i="2"/>
  <c r="W424" i="2" s="1"/>
  <c r="T424" i="2"/>
  <c r="U424" i="2" s="1"/>
  <c r="R424" i="2"/>
  <c r="S424" i="2" s="1"/>
  <c r="X423" i="2"/>
  <c r="Y423" i="2" s="1"/>
  <c r="V423" i="2"/>
  <c r="W423" i="2" s="1"/>
  <c r="T423" i="2"/>
  <c r="U423" i="2" s="1"/>
  <c r="R423" i="2"/>
  <c r="S423" i="2" s="1"/>
  <c r="X422" i="2"/>
  <c r="Y422" i="2" s="1"/>
  <c r="V422" i="2"/>
  <c r="W422" i="2" s="1"/>
  <c r="T422" i="2"/>
  <c r="U422" i="2" s="1"/>
  <c r="R422" i="2"/>
  <c r="S422" i="2" s="1"/>
  <c r="Y421" i="2"/>
  <c r="W421" i="2"/>
  <c r="U421" i="2"/>
  <c r="S421" i="2"/>
  <c r="X419" i="2"/>
  <c r="Y419" i="2" s="1"/>
  <c r="V419" i="2"/>
  <c r="W419" i="2" s="1"/>
  <c r="T419" i="2"/>
  <c r="U419" i="2" s="1"/>
  <c r="R419" i="2"/>
  <c r="S419" i="2" s="1"/>
  <c r="Y414" i="2"/>
  <c r="W414" i="2"/>
  <c r="U414" i="2"/>
  <c r="S414" i="2"/>
  <c r="Y385" i="2"/>
  <c r="W385" i="2"/>
  <c r="U385" i="2"/>
  <c r="S385" i="2"/>
  <c r="X380" i="2"/>
  <c r="Y380" i="2" s="1"/>
  <c r="V380" i="2"/>
  <c r="W380" i="2" s="1"/>
  <c r="T380" i="2"/>
  <c r="U380" i="2" s="1"/>
  <c r="R380" i="2"/>
  <c r="S380" i="2" s="1"/>
  <c r="X378" i="2"/>
  <c r="Y378" i="2" s="1"/>
  <c r="V378" i="2"/>
  <c r="W378" i="2" s="1"/>
  <c r="T378" i="2"/>
  <c r="U378" i="2" s="1"/>
  <c r="R378" i="2"/>
  <c r="S378" i="2" s="1"/>
  <c r="Y372" i="2"/>
  <c r="W372" i="2"/>
  <c r="U372" i="2"/>
  <c r="S372" i="2"/>
  <c r="Y371" i="2"/>
  <c r="W371" i="2"/>
  <c r="U371" i="2"/>
  <c r="S371" i="2"/>
  <c r="Y302" i="2"/>
  <c r="W302" i="2"/>
  <c r="U302" i="2"/>
  <c r="S302" i="2"/>
  <c r="Y225" i="2"/>
  <c r="W225" i="2"/>
  <c r="U225" i="2"/>
  <c r="S225" i="2"/>
  <c r="X193" i="2"/>
  <c r="Y193" i="2" s="1"/>
  <c r="V193" i="2"/>
  <c r="W193" i="2" s="1"/>
  <c r="T193" i="2"/>
  <c r="U193" i="2" s="1"/>
  <c r="R193" i="2"/>
  <c r="S193" i="2" s="1"/>
  <c r="Y136" i="2"/>
  <c r="W136" i="2"/>
  <c r="U136" i="2"/>
  <c r="S136" i="2"/>
  <c r="Y138" i="2"/>
  <c r="W138" i="2"/>
  <c r="U138" i="2"/>
  <c r="S138" i="2"/>
  <c r="Y91" i="2"/>
  <c r="W91" i="2"/>
  <c r="U91" i="2"/>
  <c r="S91" i="2"/>
  <c r="X89" i="2"/>
  <c r="Y89" i="2" s="1"/>
  <c r="V89" i="2"/>
  <c r="W89" i="2" s="1"/>
  <c r="T89" i="2"/>
  <c r="U89" i="2" s="1"/>
  <c r="R89" i="2"/>
  <c r="S89" i="2" s="1"/>
  <c r="Y72" i="2"/>
  <c r="W72" i="2"/>
  <c r="U72" i="2"/>
  <c r="S72" i="2"/>
  <c r="X71" i="2"/>
  <c r="Y71" i="2" s="1"/>
  <c r="V71" i="2"/>
  <c r="W71" i="2" s="1"/>
  <c r="T71" i="2"/>
  <c r="U71" i="2" s="1"/>
  <c r="R71" i="2"/>
  <c r="S71" i="2" s="1"/>
  <c r="Y34" i="2"/>
  <c r="W34" i="2"/>
  <c r="U34" i="2"/>
  <c r="S34" i="2"/>
  <c r="X33" i="2"/>
  <c r="Y33" i="2" s="1"/>
  <c r="V33" i="2"/>
  <c r="W33" i="2" s="1"/>
  <c r="T33" i="2"/>
  <c r="U33" i="2" s="1"/>
  <c r="R33" i="2"/>
  <c r="S33" i="2" s="1"/>
  <c r="X31" i="2"/>
  <c r="Y31" i="2" s="1"/>
  <c r="V31" i="2"/>
  <c r="W31" i="2" s="1"/>
  <c r="T31" i="2"/>
  <c r="U31" i="2" s="1"/>
  <c r="R31" i="2"/>
  <c r="S31" i="2" s="1"/>
  <c r="Y19" i="2"/>
  <c r="W19" i="2"/>
  <c r="U19" i="2"/>
  <c r="S19" i="2"/>
  <c r="Y13" i="2"/>
  <c r="W13" i="2"/>
  <c r="U13" i="2"/>
  <c r="S13" i="2"/>
  <c r="Y8" i="2"/>
  <c r="W8" i="2"/>
  <c r="U8" i="2"/>
  <c r="S8" i="2"/>
  <c r="S5" i="2" l="1"/>
  <c r="V12" i="4" l="1"/>
  <c r="T12" i="4"/>
  <c r="R12" i="4"/>
  <c r="P12" i="4"/>
  <c r="N12" i="4"/>
  <c r="V11" i="4"/>
  <c r="T11" i="4"/>
  <c r="R11" i="4"/>
  <c r="P11" i="4"/>
  <c r="N11" i="4"/>
  <c r="V10" i="4"/>
  <c r="T10" i="4"/>
  <c r="R10" i="4"/>
  <c r="P10" i="4"/>
  <c r="N10" i="4"/>
  <c r="V166" i="4" l="1"/>
  <c r="T166" i="4"/>
  <c r="R166" i="4"/>
  <c r="P166" i="4"/>
  <c r="V165" i="4"/>
  <c r="T165" i="4"/>
  <c r="R165" i="4"/>
  <c r="P165" i="4"/>
  <c r="U54" i="4"/>
  <c r="V54" i="4" s="1"/>
  <c r="S54" i="4"/>
  <c r="T54" i="4" s="1"/>
  <c r="Q54" i="4"/>
  <c r="R54" i="4" s="1"/>
  <c r="O54" i="4"/>
  <c r="P54" i="4" s="1"/>
  <c r="V53" i="4"/>
  <c r="T53" i="4"/>
  <c r="R53" i="4"/>
  <c r="P53" i="4"/>
  <c r="U9" i="6"/>
  <c r="V9" i="6" s="1"/>
  <c r="S9" i="6"/>
  <c r="T9" i="6" s="1"/>
  <c r="Q9" i="6"/>
  <c r="R9" i="6" s="1"/>
  <c r="O9" i="6"/>
  <c r="P9" i="6" s="1"/>
  <c r="Y416" i="2" l="1"/>
  <c r="W416" i="2"/>
  <c r="U416" i="2"/>
  <c r="S416" i="2"/>
  <c r="X411" i="2"/>
  <c r="Y411" i="2" s="1"/>
  <c r="V411" i="2"/>
  <c r="W411" i="2" s="1"/>
  <c r="T411" i="2"/>
  <c r="U411" i="2" s="1"/>
  <c r="R411" i="2"/>
  <c r="S411" i="2" s="1"/>
  <c r="X391" i="2"/>
  <c r="Y391" i="2" s="1"/>
  <c r="V391" i="2"/>
  <c r="W391" i="2" s="1"/>
  <c r="T391" i="2"/>
  <c r="U391" i="2" s="1"/>
  <c r="R391" i="2"/>
  <c r="S391" i="2" s="1"/>
  <c r="Y368" i="2"/>
  <c r="X355" i="2"/>
  <c r="Y355" i="2" s="1"/>
  <c r="V355" i="2"/>
  <c r="W355" i="2" s="1"/>
  <c r="T355" i="2"/>
  <c r="U355" i="2" s="1"/>
  <c r="R355" i="2"/>
  <c r="S355" i="2" s="1"/>
  <c r="Y271" i="2"/>
  <c r="W271" i="2"/>
  <c r="U271" i="2"/>
  <c r="S271" i="2"/>
  <c r="X259" i="2"/>
  <c r="Y259" i="2" s="1"/>
  <c r="V259" i="2"/>
  <c r="W259" i="2" s="1"/>
  <c r="T259" i="2"/>
  <c r="U259" i="2" s="1"/>
  <c r="R259" i="2"/>
  <c r="S259" i="2" s="1"/>
  <c r="Y213" i="2"/>
  <c r="W213" i="2"/>
  <c r="U213" i="2"/>
  <c r="S213" i="2"/>
  <c r="Y266" i="2"/>
  <c r="W266" i="2"/>
  <c r="U266" i="2"/>
  <c r="S266" i="2"/>
  <c r="Y183" i="2"/>
  <c r="W183" i="2"/>
  <c r="U183" i="2"/>
  <c r="S183" i="2"/>
  <c r="T97" i="2"/>
  <c r="U97" i="2" s="1"/>
  <c r="R97" i="2"/>
  <c r="S97" i="2" s="1"/>
  <c r="V97" i="2"/>
  <c r="W97" i="2" s="1"/>
  <c r="X145" i="2"/>
  <c r="Y145" i="2" s="1"/>
  <c r="V145" i="2"/>
  <c r="W145" i="2" s="1"/>
  <c r="T145" i="2"/>
  <c r="U145" i="2" s="1"/>
  <c r="R145" i="2"/>
  <c r="S145" i="2" s="1"/>
  <c r="X94" i="2"/>
  <c r="Y94" i="2" s="1"/>
  <c r="V94" i="2"/>
  <c r="W94" i="2" s="1"/>
  <c r="T94" i="2"/>
  <c r="U94" i="2" s="1"/>
  <c r="R94" i="2"/>
  <c r="S94" i="2" s="1"/>
  <c r="X85" i="2"/>
  <c r="Y85" i="2" s="1"/>
  <c r="V85" i="2"/>
  <c r="W85" i="2" s="1"/>
  <c r="T85" i="2"/>
  <c r="U85" i="2" s="1"/>
  <c r="R85" i="2"/>
  <c r="S85" i="2" s="1"/>
  <c r="S368" i="2" l="1"/>
  <c r="U368" i="2"/>
  <c r="X97" i="2"/>
  <c r="Y97" i="2" s="1"/>
  <c r="W368" i="2"/>
  <c r="X25" i="2"/>
  <c r="Y25" i="2" s="1"/>
  <c r="U261" i="4"/>
  <c r="V261" i="4" s="1"/>
  <c r="S261" i="4"/>
  <c r="T261" i="4" s="1"/>
  <c r="Q261" i="4"/>
  <c r="R261" i="4" s="1"/>
  <c r="O261" i="4"/>
  <c r="P261" i="4" s="1"/>
  <c r="N261" i="4"/>
  <c r="V255" i="4"/>
  <c r="T255" i="4"/>
  <c r="R255" i="4"/>
  <c r="P255" i="4"/>
  <c r="N255" i="4"/>
  <c r="U19" i="4"/>
  <c r="V19" i="4" s="1"/>
  <c r="S19" i="4"/>
  <c r="T19" i="4" s="1"/>
  <c r="Q19" i="4"/>
  <c r="R19" i="4" s="1"/>
  <c r="O19" i="4"/>
  <c r="P19" i="4" s="1"/>
  <c r="N19" i="4"/>
  <c r="U124" i="4"/>
  <c r="V124" i="4" s="1"/>
  <c r="S124" i="4"/>
  <c r="T124" i="4" s="1"/>
  <c r="Q124" i="4"/>
  <c r="R124" i="4" s="1"/>
  <c r="O124" i="4"/>
  <c r="P124" i="4" s="1"/>
  <c r="N124" i="4"/>
  <c r="V123" i="4"/>
  <c r="T123" i="4"/>
  <c r="R123" i="4"/>
  <c r="P123" i="4"/>
  <c r="N123" i="4"/>
  <c r="N122" i="4"/>
  <c r="V25" i="2" l="1"/>
  <c r="W25" i="2" s="1"/>
  <c r="R25" i="2"/>
  <c r="S25" i="2" s="1"/>
  <c r="T25" i="2"/>
  <c r="U25" i="2" s="1"/>
  <c r="U24" i="4"/>
  <c r="V24" i="4" s="1"/>
  <c r="S24" i="4"/>
  <c r="T24" i="4" s="1"/>
  <c r="Q24" i="4"/>
  <c r="R24" i="4" s="1"/>
  <c r="O24" i="4"/>
  <c r="P24" i="4" s="1"/>
  <c r="N24" i="4"/>
  <c r="N19" i="6"/>
  <c r="N21" i="6"/>
  <c r="O21" i="6"/>
  <c r="P21" i="6" s="1"/>
  <c r="Q21" i="6"/>
  <c r="R21" i="6" s="1"/>
  <c r="S21" i="6"/>
  <c r="T21" i="6" s="1"/>
  <c r="U21" i="6"/>
  <c r="V21" i="6" s="1"/>
  <c r="V23" i="6" l="1"/>
  <c r="T23" i="6"/>
  <c r="R23" i="6"/>
  <c r="P23" i="6"/>
  <c r="N23" i="6"/>
  <c r="N6" i="6"/>
  <c r="P5" i="6"/>
  <c r="U18" i="6"/>
  <c r="V18" i="6" s="1"/>
  <c r="S18" i="6"/>
  <c r="T18" i="6" s="1"/>
  <c r="Q18" i="6"/>
  <c r="R18" i="6" s="1"/>
  <c r="O18" i="6"/>
  <c r="P18" i="6" s="1"/>
  <c r="N18" i="6"/>
  <c r="V17" i="6"/>
  <c r="T17" i="6"/>
  <c r="R17" i="6"/>
  <c r="P17" i="6"/>
  <c r="N17" i="6"/>
  <c r="U16" i="6"/>
  <c r="V16" i="6" s="1"/>
  <c r="S16" i="6"/>
  <c r="T16" i="6" s="1"/>
  <c r="Q16" i="6"/>
  <c r="R16" i="6" s="1"/>
  <c r="O16" i="6"/>
  <c r="P16" i="6" s="1"/>
  <c r="N16" i="6"/>
  <c r="V15" i="6"/>
  <c r="T15" i="6"/>
  <c r="R15" i="6"/>
  <c r="P15" i="6"/>
  <c r="N15" i="6"/>
  <c r="V14" i="6"/>
  <c r="T14" i="6"/>
  <c r="R14" i="6"/>
  <c r="P14" i="6"/>
  <c r="N14" i="6"/>
  <c r="N13" i="6"/>
  <c r="N12" i="6"/>
  <c r="U11" i="6"/>
  <c r="V11" i="6" s="1"/>
  <c r="S11" i="6"/>
  <c r="T11" i="6" s="1"/>
  <c r="Q11" i="6"/>
  <c r="R11" i="6" s="1"/>
  <c r="O11" i="6"/>
  <c r="P11" i="6" s="1"/>
  <c r="N11" i="6"/>
  <c r="U10" i="6"/>
  <c r="V10" i="6" s="1"/>
  <c r="S10" i="6"/>
  <c r="T10" i="6" s="1"/>
  <c r="Q10" i="6"/>
  <c r="R10" i="6" s="1"/>
  <c r="O10" i="6"/>
  <c r="P10" i="6" s="1"/>
  <c r="N10" i="6"/>
  <c r="N9" i="6"/>
  <c r="V8" i="6"/>
  <c r="T8" i="6"/>
  <c r="R8" i="6"/>
  <c r="P8" i="6"/>
  <c r="N8" i="6"/>
  <c r="V7" i="6"/>
  <c r="T7" i="6"/>
  <c r="R7" i="6"/>
  <c r="P7" i="6"/>
  <c r="N7" i="6"/>
  <c r="T221" i="2"/>
  <c r="U221" i="2" s="1"/>
  <c r="X207" i="2"/>
  <c r="Y207" i="2" s="1"/>
  <c r="V207" i="2"/>
  <c r="W207" i="2" s="1"/>
  <c r="T207" i="2"/>
  <c r="U207" i="2" s="1"/>
  <c r="R207" i="2"/>
  <c r="S207" i="2" s="1"/>
  <c r="Y26" i="2"/>
  <c r="W26" i="2"/>
  <c r="U26" i="2"/>
  <c r="S26" i="2"/>
  <c r="Y175" i="2"/>
  <c r="W175" i="2"/>
  <c r="U175" i="2"/>
  <c r="S175" i="2"/>
  <c r="U310" i="2"/>
  <c r="S310" i="2"/>
  <c r="Y310" i="2"/>
  <c r="Y230" i="2"/>
  <c r="U230" i="2"/>
  <c r="S230" i="2"/>
  <c r="W230" i="2"/>
  <c r="N24" i="6" l="1"/>
  <c r="Q5" i="6"/>
  <c r="R5" i="6" s="1"/>
  <c r="R24" i="6" s="1"/>
  <c r="S5" i="6"/>
  <c r="T5" i="6" s="1"/>
  <c r="T24" i="6" s="1"/>
  <c r="N5" i="6"/>
  <c r="U5" i="6"/>
  <c r="V5" i="6" s="1"/>
  <c r="V24" i="6" s="1"/>
  <c r="V221" i="2"/>
  <c r="W221" i="2" s="1"/>
  <c r="X221" i="2"/>
  <c r="Y221" i="2" s="1"/>
  <c r="W310" i="2"/>
  <c r="R221" i="2"/>
  <c r="S221" i="2" s="1"/>
  <c r="P24" i="6"/>
  <c r="E14" i="1"/>
  <c r="Y65" i="2"/>
  <c r="Y66" i="2"/>
  <c r="Y32" i="2"/>
  <c r="Y7" i="2"/>
  <c r="Y11" i="2"/>
  <c r="Y16" i="2"/>
  <c r="Y17" i="2"/>
  <c r="Y27" i="2"/>
  <c r="Y5" i="2"/>
  <c r="N93" i="4" l="1"/>
  <c r="N94" i="4"/>
  <c r="N95" i="4"/>
  <c r="N96" i="4"/>
  <c r="N97" i="4"/>
  <c r="N99" i="4"/>
  <c r="N100" i="4"/>
  <c r="P95" i="4"/>
  <c r="N83" i="4"/>
  <c r="Y384" i="2" l="1"/>
  <c r="W384" i="2"/>
  <c r="U384" i="2"/>
  <c r="S384" i="2"/>
  <c r="T349" i="2"/>
  <c r="U349" i="2" s="1"/>
  <c r="R349" i="2"/>
  <c r="S349" i="2" s="1"/>
  <c r="X349" i="2"/>
  <c r="Y349" i="2" s="1"/>
  <c r="T311" i="2"/>
  <c r="U311" i="2" s="1"/>
  <c r="U275" i="2"/>
  <c r="S275" i="2"/>
  <c r="Y275" i="2"/>
  <c r="U142" i="2"/>
  <c r="S142" i="2"/>
  <c r="Y108" i="2"/>
  <c r="W108" i="2"/>
  <c r="U108" i="2"/>
  <c r="S108" i="2"/>
  <c r="V311" i="2" l="1"/>
  <c r="W311" i="2" s="1"/>
  <c r="W142" i="2"/>
  <c r="X311" i="2"/>
  <c r="Y311" i="2" s="1"/>
  <c r="Y142" i="2"/>
  <c r="W275" i="2"/>
  <c r="R311" i="2"/>
  <c r="S311" i="2" s="1"/>
  <c r="V349" i="2"/>
  <c r="W349" i="2" s="1"/>
  <c r="X343" i="2"/>
  <c r="Y343" i="2" s="1"/>
  <c r="V343" i="2"/>
  <c r="W343" i="2" s="1"/>
  <c r="T343" i="2"/>
  <c r="U343" i="2" s="1"/>
  <c r="R343" i="2"/>
  <c r="S343" i="2" s="1"/>
  <c r="X342" i="2"/>
  <c r="Y342" i="2" s="1"/>
  <c r="V342" i="2"/>
  <c r="W342" i="2" s="1"/>
  <c r="T342" i="2"/>
  <c r="U342" i="2" s="1"/>
  <c r="R342" i="2"/>
  <c r="S342" i="2" s="1"/>
  <c r="Y334" i="2"/>
  <c r="W334" i="2"/>
  <c r="U334" i="2"/>
  <c r="S334" i="2"/>
  <c r="Y333" i="2"/>
  <c r="W333" i="2"/>
  <c r="U333" i="2"/>
  <c r="S333" i="2"/>
  <c r="W17" i="2"/>
  <c r="U17" i="2"/>
  <c r="S17" i="2"/>
  <c r="V256" i="4" l="1"/>
  <c r="T256" i="4"/>
  <c r="R256" i="4"/>
  <c r="P256" i="4"/>
  <c r="V254" i="4"/>
  <c r="T254" i="4"/>
  <c r="R254" i="4"/>
  <c r="P254" i="4"/>
  <c r="T245" i="4"/>
  <c r="V167" i="4"/>
  <c r="T167" i="4"/>
  <c r="R167" i="4"/>
  <c r="P167" i="4"/>
  <c r="Y352" i="2" l="1"/>
  <c r="S352" i="2"/>
  <c r="W352" i="2"/>
  <c r="U352" i="2" l="1"/>
  <c r="U229" i="2"/>
  <c r="Y229" i="2"/>
  <c r="X228" i="2" l="1"/>
  <c r="Y228" i="2" s="1"/>
  <c r="W229" i="2"/>
  <c r="W141" i="2"/>
  <c r="S229" i="2"/>
  <c r="X305" i="2"/>
  <c r="Y305" i="2" s="1"/>
  <c r="R305" i="2"/>
  <c r="S305" i="2" s="1"/>
  <c r="V305" i="2"/>
  <c r="W305" i="2" s="1"/>
  <c r="W307" i="2"/>
  <c r="S307" i="2"/>
  <c r="Y307" i="2"/>
  <c r="U307" i="2"/>
  <c r="W306" i="2"/>
  <c r="S306" i="2"/>
  <c r="Y306" i="2"/>
  <c r="U306" i="2"/>
  <c r="S309" i="2"/>
  <c r="Y309" i="2"/>
  <c r="U309" i="2"/>
  <c r="W309" i="2"/>
  <c r="S308" i="2"/>
  <c r="W308" i="2"/>
  <c r="U308" i="2"/>
  <c r="Y308" i="2"/>
  <c r="W227" i="2"/>
  <c r="S227" i="2"/>
  <c r="Y227" i="2"/>
  <c r="U227" i="2"/>
  <c r="X220" i="2"/>
  <c r="Y220" i="2" s="1"/>
  <c r="T220" i="2"/>
  <c r="U220" i="2" s="1"/>
  <c r="V220" i="2"/>
  <c r="W220" i="2" s="1"/>
  <c r="R220" i="2"/>
  <c r="S220" i="2" s="1"/>
  <c r="U222" i="2"/>
  <c r="Y222" i="2"/>
  <c r="W222" i="2"/>
  <c r="S222" i="2"/>
  <c r="X224" i="2"/>
  <c r="Y224" i="2" s="1"/>
  <c r="T224" i="2"/>
  <c r="U224" i="2" s="1"/>
  <c r="V224" i="2"/>
  <c r="W224" i="2" s="1"/>
  <c r="R224" i="2"/>
  <c r="S224" i="2" s="1"/>
  <c r="U223" i="2"/>
  <c r="T228" i="2"/>
  <c r="U228" i="2" s="1"/>
  <c r="R228" i="2"/>
  <c r="S228" i="2" s="1"/>
  <c r="X182" i="2"/>
  <c r="Y182" i="2" s="1"/>
  <c r="T182" i="2"/>
  <c r="U182" i="2" s="1"/>
  <c r="V182" i="2"/>
  <c r="W182" i="2" s="1"/>
  <c r="R182" i="2"/>
  <c r="S182" i="2" s="1"/>
  <c r="U184" i="2"/>
  <c r="Y184" i="2"/>
  <c r="S184" i="2"/>
  <c r="W184" i="2"/>
  <c r="Y140" i="2"/>
  <c r="U140" i="2"/>
  <c r="W140" i="2"/>
  <c r="S140" i="2"/>
  <c r="Y141" i="2"/>
  <c r="S141" i="2"/>
  <c r="W32" i="2"/>
  <c r="S32" i="2"/>
  <c r="U32" i="2"/>
  <c r="V45" i="2"/>
  <c r="W45" i="2" s="1"/>
  <c r="X45" i="2"/>
  <c r="Y45" i="2" s="1"/>
  <c r="T45" i="2"/>
  <c r="U45" i="2" s="1"/>
  <c r="R45" i="2"/>
  <c r="S45" i="2" s="1"/>
  <c r="N253" i="4"/>
  <c r="Y223" i="2" l="1"/>
  <c r="S223" i="2"/>
  <c r="U141" i="2"/>
  <c r="W223" i="2"/>
  <c r="V228" i="2"/>
  <c r="W228" i="2" s="1"/>
  <c r="T305" i="2"/>
  <c r="U305" i="2" s="1"/>
  <c r="P253" i="4"/>
  <c r="T253" i="4"/>
  <c r="R253" i="4"/>
  <c r="V253" i="4"/>
  <c r="V245" i="4"/>
  <c r="R245" i="4"/>
  <c r="P245" i="4"/>
  <c r="N245" i="4"/>
  <c r="N246" i="4"/>
  <c r="V246" i="4"/>
  <c r="R246" i="4"/>
  <c r="P246" i="4"/>
  <c r="T246" i="4"/>
  <c r="N184" i="4"/>
  <c r="V184" i="4"/>
  <c r="R184" i="4"/>
  <c r="T184" i="4"/>
  <c r="P184" i="4"/>
  <c r="V164" i="4" l="1"/>
  <c r="V94" i="4"/>
  <c r="T94" i="4"/>
  <c r="R94" i="4"/>
  <c r="P94" i="4"/>
  <c r="V93" i="4"/>
  <c r="T93" i="4"/>
  <c r="R93" i="4"/>
  <c r="P93" i="4"/>
  <c r="V90" i="4"/>
  <c r="T90" i="4"/>
  <c r="R90" i="4"/>
  <c r="P90" i="4"/>
  <c r="N90" i="4"/>
  <c r="N256" i="4"/>
  <c r="N254" i="4"/>
  <c r="N244" i="4" l="1"/>
  <c r="T244" i="4"/>
  <c r="V244" i="4"/>
  <c r="R244" i="4"/>
  <c r="P244" i="4"/>
  <c r="N164" i="4"/>
  <c r="P164" i="4"/>
  <c r="T164" i="4"/>
  <c r="T163" i="4"/>
  <c r="P163" i="4"/>
  <c r="R163" i="4"/>
  <c r="N163" i="4"/>
  <c r="V163" i="4"/>
  <c r="N165" i="4"/>
  <c r="T96" i="4"/>
  <c r="P96" i="4"/>
  <c r="R96" i="4"/>
  <c r="V96" i="4"/>
  <c r="T95" i="4"/>
  <c r="V95" i="4"/>
  <c r="R95" i="4"/>
  <c r="V99" i="4"/>
  <c r="R99" i="4"/>
  <c r="T99" i="4"/>
  <c r="P99" i="4"/>
  <c r="T100" i="4"/>
  <c r="V100" i="4"/>
  <c r="R100" i="4"/>
  <c r="P100" i="4"/>
  <c r="N91" i="4"/>
  <c r="N44" i="4"/>
  <c r="N247" i="4"/>
  <c r="Y235" i="2"/>
  <c r="U235" i="2"/>
  <c r="W235" i="2"/>
  <c r="S235" i="2"/>
  <c r="N257" i="4"/>
  <c r="N167" i="4"/>
  <c r="R257" i="4" l="1"/>
  <c r="V257" i="4"/>
  <c r="P257" i="4"/>
  <c r="T257" i="4"/>
  <c r="N170" i="4"/>
  <c r="V170" i="4"/>
  <c r="R170" i="4"/>
  <c r="T170" i="4"/>
  <c r="P170" i="4"/>
  <c r="N48" i="4"/>
  <c r="U208" i="2" l="1"/>
  <c r="X90" i="2"/>
  <c r="Y90" i="2" s="1"/>
  <c r="R90" i="2"/>
  <c r="V90" i="2"/>
  <c r="T90" i="2"/>
  <c r="W70" i="2"/>
  <c r="Y70" i="2"/>
  <c r="U70" i="2"/>
  <c r="S73" i="2"/>
  <c r="W73" i="2"/>
  <c r="U73" i="2"/>
  <c r="Y73" i="2"/>
  <c r="T268" i="2"/>
  <c r="R268" i="2"/>
  <c r="W101" i="2"/>
  <c r="T101" i="2"/>
  <c r="U101" i="2" s="1"/>
  <c r="T87" i="2"/>
  <c r="X87" i="2"/>
  <c r="R87" i="2"/>
  <c r="V87" i="2"/>
  <c r="R96" i="2"/>
  <c r="V96" i="2"/>
  <c r="T96" i="2"/>
  <c r="X96" i="2"/>
  <c r="Y96" i="2" s="1"/>
  <c r="X100" i="2"/>
  <c r="Y100" i="2" s="1"/>
  <c r="R100" i="2"/>
  <c r="V100" i="2"/>
  <c r="T100" i="2"/>
  <c r="V88" i="2"/>
  <c r="T88" i="2"/>
  <c r="X88" i="2"/>
  <c r="R88" i="2"/>
  <c r="S88" i="2" s="1"/>
  <c r="V249" i="4"/>
  <c r="T250" i="4"/>
  <c r="P168" i="4"/>
  <c r="N169" i="4"/>
  <c r="V171" i="4"/>
  <c r="N180" i="4"/>
  <c r="N181" i="4"/>
  <c r="N182" i="4"/>
  <c r="V185" i="4"/>
  <c r="R101" i="4"/>
  <c r="N102" i="4"/>
  <c r="R105" i="4"/>
  <c r="T107" i="4"/>
  <c r="N125" i="4"/>
  <c r="S260" i="4"/>
  <c r="T260" i="4" s="1"/>
  <c r="V182" i="4"/>
  <c r="T182" i="4"/>
  <c r="R182" i="4"/>
  <c r="P182" i="4"/>
  <c r="V169" i="4"/>
  <c r="T169" i="4"/>
  <c r="R169" i="4"/>
  <c r="P169" i="4"/>
  <c r="V125" i="4"/>
  <c r="T125" i="4"/>
  <c r="R125" i="4"/>
  <c r="P125" i="4"/>
  <c r="U106" i="4"/>
  <c r="V106" i="4" s="1"/>
  <c r="S106" i="4"/>
  <c r="T106" i="4" s="1"/>
  <c r="Q106" i="4"/>
  <c r="R106" i="4" s="1"/>
  <c r="O106" i="4"/>
  <c r="P106" i="4" s="1"/>
  <c r="N106" i="4"/>
  <c r="V102" i="4"/>
  <c r="T102" i="4"/>
  <c r="R102" i="4"/>
  <c r="P102" i="4"/>
  <c r="V89" i="4"/>
  <c r="T89" i="4"/>
  <c r="R89" i="4"/>
  <c r="P89" i="4"/>
  <c r="N89" i="4"/>
  <c r="R88" i="4"/>
  <c r="N87" i="4"/>
  <c r="T85" i="4"/>
  <c r="V84" i="4"/>
  <c r="R83" i="4"/>
  <c r="R51" i="4"/>
  <c r="V50" i="4"/>
  <c r="N49" i="4"/>
  <c r="U46" i="4"/>
  <c r="V46" i="4" s="1"/>
  <c r="N45" i="4"/>
  <c r="V25" i="4"/>
  <c r="T25" i="4"/>
  <c r="R25" i="4"/>
  <c r="P25" i="4"/>
  <c r="N25" i="4"/>
  <c r="V23" i="4"/>
  <c r="T23" i="4"/>
  <c r="R23" i="4"/>
  <c r="P23" i="4"/>
  <c r="N23" i="4"/>
  <c r="V21" i="4"/>
  <c r="R20" i="4"/>
  <c r="N16" i="4"/>
  <c r="V14" i="4"/>
  <c r="V9" i="4"/>
  <c r="T9" i="4"/>
  <c r="R9" i="4"/>
  <c r="P9" i="4"/>
  <c r="N9" i="4"/>
  <c r="V5" i="4"/>
  <c r="T5" i="4"/>
  <c r="R5" i="4"/>
  <c r="P5" i="4"/>
  <c r="N5" i="4"/>
  <c r="V415" i="2"/>
  <c r="W415" i="2" s="1"/>
  <c r="Y374" i="2"/>
  <c r="Y369" i="2"/>
  <c r="W369" i="2"/>
  <c r="U369" i="2"/>
  <c r="S369" i="2"/>
  <c r="R354" i="2"/>
  <c r="S354" i="2" s="1"/>
  <c r="W351" i="2"/>
  <c r="U350" i="2"/>
  <c r="T347" i="2"/>
  <c r="U347" i="2" s="1"/>
  <c r="V346" i="2"/>
  <c r="W346" i="2" s="1"/>
  <c r="S344" i="2"/>
  <c r="U341" i="2"/>
  <c r="U339" i="2"/>
  <c r="R338" i="2"/>
  <c r="S338" i="2" s="1"/>
  <c r="X337" i="2"/>
  <c r="Y337" i="2" s="1"/>
  <c r="X336" i="2"/>
  <c r="Y336" i="2" s="1"/>
  <c r="T329" i="2"/>
  <c r="U329" i="2" s="1"/>
  <c r="Y312" i="2"/>
  <c r="Y304" i="2"/>
  <c r="X272" i="2"/>
  <c r="Y272" i="2" s="1"/>
  <c r="U269" i="2"/>
  <c r="X268" i="2"/>
  <c r="Y268" i="2" s="1"/>
  <c r="Y262" i="2"/>
  <c r="T234" i="2"/>
  <c r="U234" i="2" s="1"/>
  <c r="X216" i="2"/>
  <c r="Y216" i="2" s="1"/>
  <c r="U211" i="2"/>
  <c r="X210" i="2"/>
  <c r="Y210" i="2" s="1"/>
  <c r="X194" i="2"/>
  <c r="Y194" i="2" s="1"/>
  <c r="Y191" i="2"/>
  <c r="Y187" i="2"/>
  <c r="Y186" i="2"/>
  <c r="V173" i="2"/>
  <c r="W173" i="2" s="1"/>
  <c r="X171" i="2"/>
  <c r="Y171" i="2" s="1"/>
  <c r="V170" i="2"/>
  <c r="W170" i="2" s="1"/>
  <c r="W168" i="2"/>
  <c r="W154" i="2"/>
  <c r="R153" i="2"/>
  <c r="S153" i="2" s="1"/>
  <c r="V152" i="2"/>
  <c r="W152" i="2" s="1"/>
  <c r="Y151" i="2"/>
  <c r="W151" i="2"/>
  <c r="U151" i="2"/>
  <c r="S151" i="2"/>
  <c r="X150" i="2"/>
  <c r="Y150" i="2" s="1"/>
  <c r="V149" i="2"/>
  <c r="W149" i="2" s="1"/>
  <c r="R137" i="2"/>
  <c r="S137" i="2" s="1"/>
  <c r="R135" i="2"/>
  <c r="S135" i="2" s="1"/>
  <c r="T134" i="2"/>
  <c r="U134" i="2" s="1"/>
  <c r="X132" i="2"/>
  <c r="Y132" i="2" s="1"/>
  <c r="R129" i="2"/>
  <c r="S129" i="2" s="1"/>
  <c r="Y128" i="2"/>
  <c r="W128" i="2"/>
  <c r="U128" i="2"/>
  <c r="S128" i="2"/>
  <c r="T110" i="2"/>
  <c r="U110" i="2" s="1"/>
  <c r="Y109" i="2"/>
  <c r="W109" i="2"/>
  <c r="U109" i="2"/>
  <c r="S109" i="2"/>
  <c r="S102" i="2"/>
  <c r="Y101" i="2"/>
  <c r="S101" i="2"/>
  <c r="Y92" i="2"/>
  <c r="S70" i="2"/>
  <c r="R69" i="2"/>
  <c r="S69" i="2" s="1"/>
  <c r="W65" i="2"/>
  <c r="U65" i="2"/>
  <c r="S65" i="2"/>
  <c r="S30" i="2"/>
  <c r="U28" i="2"/>
  <c r="W27" i="2"/>
  <c r="U27" i="2"/>
  <c r="S27" i="2"/>
  <c r="T24" i="2"/>
  <c r="U24" i="2" s="1"/>
  <c r="U22" i="2"/>
  <c r="U15" i="2"/>
  <c r="Q5" i="2"/>
  <c r="E14" i="3"/>
  <c r="V272" i="2" l="1"/>
  <c r="W272" i="2" s="1"/>
  <c r="S100" i="2"/>
  <c r="T179" i="2"/>
  <c r="U179" i="2" s="1"/>
  <c r="W304" i="2"/>
  <c r="U92" i="2"/>
  <c r="S185" i="2"/>
  <c r="S187" i="2"/>
  <c r="V336" i="2"/>
  <c r="W336" i="2" s="1"/>
  <c r="W379" i="2"/>
  <c r="S379" i="2"/>
  <c r="W127" i="2"/>
  <c r="V268" i="2"/>
  <c r="W268" i="2" s="1"/>
  <c r="W393" i="2"/>
  <c r="S11" i="2"/>
  <c r="Y98" i="2"/>
  <c r="S98" i="2"/>
  <c r="Y190" i="2"/>
  <c r="W190" i="2"/>
  <c r="W11" i="2"/>
  <c r="W375" i="2"/>
  <c r="S375" i="2"/>
  <c r="S180" i="2"/>
  <c r="W180" i="2"/>
  <c r="W98" i="2"/>
  <c r="W18" i="2"/>
  <c r="S18" i="2"/>
  <c r="W100" i="2"/>
  <c r="S113" i="2"/>
  <c r="T171" i="2"/>
  <c r="U171" i="2" s="1"/>
  <c r="W187" i="2"/>
  <c r="R415" i="2"/>
  <c r="S415" i="2" s="1"/>
  <c r="U5" i="2"/>
  <c r="W113" i="2"/>
  <c r="S127" i="2"/>
  <c r="S174" i="2"/>
  <c r="V210" i="2"/>
  <c r="W210" i="2" s="1"/>
  <c r="U393" i="2"/>
  <c r="V6" i="4"/>
  <c r="T6" i="4"/>
  <c r="N22" i="4"/>
  <c r="Y23" i="2"/>
  <c r="W23" i="2"/>
  <c r="R125" i="2"/>
  <c r="S125" i="2" s="1"/>
  <c r="X133" i="2"/>
  <c r="Y133" i="2" s="1"/>
  <c r="V133" i="2"/>
  <c r="W133" i="2" s="1"/>
  <c r="R139" i="2"/>
  <c r="S139" i="2" s="1"/>
  <c r="V139" i="2"/>
  <c r="W139" i="2" s="1"/>
  <c r="X263" i="2"/>
  <c r="Y263" i="2" s="1"/>
  <c r="V263" i="2"/>
  <c r="W263" i="2" s="1"/>
  <c r="R263" i="2"/>
  <c r="S263" i="2" s="1"/>
  <c r="W301" i="2"/>
  <c r="S301" i="2"/>
  <c r="V389" i="2"/>
  <c r="W389" i="2" s="1"/>
  <c r="Q6" i="2"/>
  <c r="Q457" i="2" s="1"/>
  <c r="U7" i="2"/>
  <c r="X20" i="2"/>
  <c r="Y20" i="2" s="1"/>
  <c r="V20" i="2"/>
  <c r="W20" i="2" s="1"/>
  <c r="Y21" i="2"/>
  <c r="W21" i="2"/>
  <c r="S23" i="2"/>
  <c r="S111" i="2"/>
  <c r="W111" i="2"/>
  <c r="V125" i="2"/>
  <c r="W125" i="2" s="1"/>
  <c r="R133" i="2"/>
  <c r="S133" i="2" s="1"/>
  <c r="X264" i="2"/>
  <c r="Y264" i="2" s="1"/>
  <c r="V264" i="2"/>
  <c r="W264" i="2" s="1"/>
  <c r="R264" i="2"/>
  <c r="S264" i="2" s="1"/>
  <c r="R20" i="2"/>
  <c r="S20" i="2" s="1"/>
  <c r="S21" i="2"/>
  <c r="Y88" i="2"/>
  <c r="W88" i="2"/>
  <c r="Y102" i="2"/>
  <c r="W102" i="2"/>
  <c r="X137" i="2"/>
  <c r="Y137" i="2" s="1"/>
  <c r="V137" i="2"/>
  <c r="W137" i="2" s="1"/>
  <c r="X340" i="2"/>
  <c r="Y340" i="2" s="1"/>
  <c r="V340" i="2"/>
  <c r="W340" i="2" s="1"/>
  <c r="R340" i="2"/>
  <c r="S340" i="2" s="1"/>
  <c r="Y351" i="2"/>
  <c r="S351" i="2"/>
  <c r="Y30" i="2"/>
  <c r="W30" i="2"/>
  <c r="X69" i="2"/>
  <c r="Y69" i="2" s="1"/>
  <c r="V69" i="2"/>
  <c r="W69" i="2" s="1"/>
  <c r="X129" i="2"/>
  <c r="Y129" i="2" s="1"/>
  <c r="V129" i="2"/>
  <c r="W129" i="2" s="1"/>
  <c r="X135" i="2"/>
  <c r="Y135" i="2" s="1"/>
  <c r="V135" i="2"/>
  <c r="W135" i="2" s="1"/>
  <c r="X153" i="2"/>
  <c r="Y153" i="2" s="1"/>
  <c r="V153" i="2"/>
  <c r="W153" i="2" s="1"/>
  <c r="Y332" i="2"/>
  <c r="W332" i="2"/>
  <c r="S332" i="2"/>
  <c r="X338" i="2"/>
  <c r="Y338" i="2" s="1"/>
  <c r="V338" i="2"/>
  <c r="W338" i="2" s="1"/>
  <c r="X354" i="2"/>
  <c r="Y354" i="2" s="1"/>
  <c r="V354" i="2"/>
  <c r="W354" i="2" s="1"/>
  <c r="Y390" i="2"/>
  <c r="W394" i="2"/>
  <c r="X415" i="2"/>
  <c r="Y415" i="2" s="1"/>
  <c r="S178" i="2"/>
  <c r="W178" i="2"/>
  <c r="Y344" i="2"/>
  <c r="W344" i="2"/>
  <c r="X388" i="2"/>
  <c r="Y388" i="2" s="1"/>
  <c r="R210" i="2"/>
  <c r="S210" i="2" s="1"/>
  <c r="R216" i="2"/>
  <c r="S216" i="2" s="1"/>
  <c r="S268" i="2"/>
  <c r="R272" i="2"/>
  <c r="S272" i="2" s="1"/>
  <c r="S304" i="2"/>
  <c r="W174" i="2"/>
  <c r="W185" i="2"/>
  <c r="S190" i="2"/>
  <c r="V216" i="2"/>
  <c r="W216" i="2" s="1"/>
  <c r="R336" i="2"/>
  <c r="S336" i="2" s="1"/>
  <c r="N178" i="4"/>
  <c r="O46" i="4"/>
  <c r="P46" i="4" s="1"/>
  <c r="T21" i="4"/>
  <c r="N183" i="4"/>
  <c r="P171" i="4"/>
  <c r="N260" i="4"/>
  <c r="N50" i="4"/>
  <c r="N53" i="4"/>
  <c r="N84" i="4"/>
  <c r="N105" i="4"/>
  <c r="N6" i="4"/>
  <c r="P50" i="4"/>
  <c r="N54" i="4"/>
  <c r="P84" i="4"/>
  <c r="N101" i="4"/>
  <c r="N185" i="4"/>
  <c r="P6" i="4"/>
  <c r="P14" i="4"/>
  <c r="N18" i="4"/>
  <c r="P21" i="4"/>
  <c r="R84" i="4"/>
  <c r="P185" i="4"/>
  <c r="V7" i="4"/>
  <c r="P7" i="4"/>
  <c r="N7" i="4"/>
  <c r="V13" i="4"/>
  <c r="T13" i="4"/>
  <c r="P13" i="4"/>
  <c r="V104" i="4"/>
  <c r="P104" i="4"/>
  <c r="N173" i="4"/>
  <c r="T7" i="4"/>
  <c r="N13" i="4"/>
  <c r="N104" i="4"/>
  <c r="N176" i="4"/>
  <c r="V85" i="4"/>
  <c r="P85" i="4"/>
  <c r="N85" i="4"/>
  <c r="T104" i="4"/>
  <c r="N166" i="4"/>
  <c r="N249" i="4"/>
  <c r="R103" i="4"/>
  <c r="N103" i="4"/>
  <c r="V107" i="4"/>
  <c r="P107" i="4"/>
  <c r="N107" i="4"/>
  <c r="N168" i="4"/>
  <c r="V168" i="4"/>
  <c r="T14" i="4"/>
  <c r="S46" i="4"/>
  <c r="T46" i="4" s="1"/>
  <c r="T84" i="4"/>
  <c r="T171" i="4"/>
  <c r="N14" i="4"/>
  <c r="N17" i="4"/>
  <c r="N21" i="4"/>
  <c r="N46" i="4"/>
  <c r="T50" i="4"/>
  <c r="N57" i="4"/>
  <c r="N171" i="4"/>
  <c r="T185" i="4"/>
  <c r="N248" i="4"/>
  <c r="N250" i="4"/>
  <c r="N15" i="4"/>
  <c r="N47" i="4"/>
  <c r="T8" i="4"/>
  <c r="P8" i="4"/>
  <c r="N8" i="4"/>
  <c r="V8" i="4"/>
  <c r="T52" i="4"/>
  <c r="P52" i="4"/>
  <c r="V52" i="4"/>
  <c r="N56" i="4"/>
  <c r="N86" i="4"/>
  <c r="R86" i="4"/>
  <c r="V86" i="4"/>
  <c r="N52" i="4"/>
  <c r="N55" i="4"/>
  <c r="T83" i="4"/>
  <c r="P83" i="4"/>
  <c r="V83" i="4"/>
  <c r="P86" i="4"/>
  <c r="T87" i="4"/>
  <c r="P87" i="4"/>
  <c r="R87" i="4"/>
  <c r="V87" i="4"/>
  <c r="R8" i="4"/>
  <c r="T20" i="4"/>
  <c r="P20" i="4"/>
  <c r="N20" i="4"/>
  <c r="V20" i="4"/>
  <c r="T51" i="4"/>
  <c r="P51" i="4"/>
  <c r="N51" i="4"/>
  <c r="V51" i="4"/>
  <c r="R52" i="4"/>
  <c r="T86" i="4"/>
  <c r="V88" i="4"/>
  <c r="P88" i="4"/>
  <c r="T88" i="4"/>
  <c r="N88" i="4"/>
  <c r="T172" i="4"/>
  <c r="P172" i="4"/>
  <c r="V172" i="4"/>
  <c r="N172" i="4"/>
  <c r="R172" i="4"/>
  <c r="N175" i="4"/>
  <c r="N177" i="4"/>
  <c r="R7" i="4"/>
  <c r="R14" i="4"/>
  <c r="Q46" i="4"/>
  <c r="R46" i="4" s="1"/>
  <c r="R50" i="4"/>
  <c r="T101" i="4"/>
  <c r="P101" i="4"/>
  <c r="V101" i="4"/>
  <c r="T103" i="4"/>
  <c r="P103" i="4"/>
  <c r="V103" i="4"/>
  <c r="T105" i="4"/>
  <c r="P105" i="4"/>
  <c r="V105" i="4"/>
  <c r="R6" i="4"/>
  <c r="R13" i="4"/>
  <c r="R21" i="4"/>
  <c r="R85" i="4"/>
  <c r="R104" i="4"/>
  <c r="R168" i="4"/>
  <c r="R107" i="4"/>
  <c r="T168" i="4"/>
  <c r="R171" i="4"/>
  <c r="R185" i="4"/>
  <c r="P249" i="4"/>
  <c r="T249" i="4"/>
  <c r="R250" i="4"/>
  <c r="V250" i="4"/>
  <c r="Q260" i="4"/>
  <c r="R260" i="4" s="1"/>
  <c r="U260" i="4"/>
  <c r="V260" i="4" s="1"/>
  <c r="R249" i="4"/>
  <c r="P250" i="4"/>
  <c r="P260" i="4"/>
  <c r="Y15" i="2"/>
  <c r="W16" i="2"/>
  <c r="S16" i="2"/>
  <c r="W66" i="2"/>
  <c r="S66" i="2"/>
  <c r="U16" i="2"/>
  <c r="W22" i="2"/>
  <c r="S22" i="2"/>
  <c r="Y22" i="2"/>
  <c r="U66" i="2"/>
  <c r="W87" i="2"/>
  <c r="S87" i="2"/>
  <c r="V110" i="2"/>
  <c r="W110" i="2" s="1"/>
  <c r="R110" i="2"/>
  <c r="S110" i="2" s="1"/>
  <c r="W126" i="2"/>
  <c r="S126" i="2"/>
  <c r="U126" i="2"/>
  <c r="V134" i="2"/>
  <c r="W134" i="2" s="1"/>
  <c r="R134" i="2"/>
  <c r="S134" i="2" s="1"/>
  <c r="W144" i="2"/>
  <c r="S144" i="2"/>
  <c r="U144" i="2"/>
  <c r="T150" i="2"/>
  <c r="U150" i="2" s="1"/>
  <c r="W5" i="2"/>
  <c r="W7" i="2"/>
  <c r="S7" i="2"/>
  <c r="W28" i="2"/>
  <c r="S28" i="2"/>
  <c r="Y28" i="2"/>
  <c r="U87" i="2"/>
  <c r="W92" i="2"/>
  <c r="S92" i="2"/>
  <c r="W189" i="2"/>
  <c r="S189" i="2"/>
  <c r="U189" i="2"/>
  <c r="Y189" i="2"/>
  <c r="Y265" i="2"/>
  <c r="W265" i="2"/>
  <c r="S265" i="2"/>
  <c r="U265" i="2"/>
  <c r="W15" i="2"/>
  <c r="S15" i="2"/>
  <c r="W90" i="2"/>
  <c r="S90" i="2"/>
  <c r="U90" i="2"/>
  <c r="X149" i="2"/>
  <c r="Y149" i="2" s="1"/>
  <c r="T149" i="2"/>
  <c r="U149" i="2" s="1"/>
  <c r="V150" i="2"/>
  <c r="W150" i="2" s="1"/>
  <c r="R150" i="2"/>
  <c r="S150" i="2" s="1"/>
  <c r="V192" i="2"/>
  <c r="W192" i="2" s="1"/>
  <c r="R192" i="2"/>
  <c r="S192" i="2" s="1"/>
  <c r="T192" i="2"/>
  <c r="U192" i="2" s="1"/>
  <c r="X192" i="2"/>
  <c r="Y192" i="2" s="1"/>
  <c r="V24" i="2"/>
  <c r="W24" i="2" s="1"/>
  <c r="R24" i="2"/>
  <c r="S24" i="2" s="1"/>
  <c r="X24" i="2"/>
  <c r="Y24" i="2" s="1"/>
  <c r="Y87" i="2"/>
  <c r="W96" i="2"/>
  <c r="S96" i="2"/>
  <c r="U96" i="2"/>
  <c r="X110" i="2"/>
  <c r="Y110" i="2" s="1"/>
  <c r="Y126" i="2"/>
  <c r="V132" i="2"/>
  <c r="W132" i="2" s="1"/>
  <c r="R132" i="2"/>
  <c r="S132" i="2" s="1"/>
  <c r="T132" i="2"/>
  <c r="U132" i="2" s="1"/>
  <c r="X134" i="2"/>
  <c r="Y134" i="2" s="1"/>
  <c r="Y144" i="2"/>
  <c r="R149" i="2"/>
  <c r="S149" i="2" s="1"/>
  <c r="Y373" i="2"/>
  <c r="U373" i="2"/>
  <c r="W373" i="2"/>
  <c r="S373" i="2"/>
  <c r="V171" i="2"/>
  <c r="W171" i="2" s="1"/>
  <c r="R171" i="2"/>
  <c r="S171" i="2" s="1"/>
  <c r="W186" i="2"/>
  <c r="S186" i="2"/>
  <c r="U186" i="2"/>
  <c r="V194" i="2"/>
  <c r="W194" i="2" s="1"/>
  <c r="R194" i="2"/>
  <c r="S194" i="2" s="1"/>
  <c r="T194" i="2"/>
  <c r="U194" i="2" s="1"/>
  <c r="W262" i="2"/>
  <c r="S262" i="2"/>
  <c r="U262" i="2"/>
  <c r="S191" i="2"/>
  <c r="U191" i="2"/>
  <c r="T152" i="2"/>
  <c r="U152" i="2" s="1"/>
  <c r="U154" i="2"/>
  <c r="Y168" i="2"/>
  <c r="X173" i="2"/>
  <c r="Y173" i="2" s="1"/>
  <c r="U18" i="2"/>
  <c r="Y18" i="2"/>
  <c r="T69" i="2"/>
  <c r="U69" i="2" s="1"/>
  <c r="U100" i="2"/>
  <c r="U102" i="2"/>
  <c r="U111" i="2"/>
  <c r="Y111" i="2"/>
  <c r="U113" i="2"/>
  <c r="Y113" i="2"/>
  <c r="T125" i="2"/>
  <c r="U125" i="2" s="1"/>
  <c r="X125" i="2"/>
  <c r="Y125" i="2" s="1"/>
  <c r="U127" i="2"/>
  <c r="Y127" i="2"/>
  <c r="T139" i="2"/>
  <c r="U139" i="2" s="1"/>
  <c r="X139" i="2"/>
  <c r="Y139" i="2" s="1"/>
  <c r="W211" i="2"/>
  <c r="S211" i="2"/>
  <c r="Y211" i="2"/>
  <c r="W312" i="2"/>
  <c r="S312" i="2"/>
  <c r="U312" i="2"/>
  <c r="X152" i="2"/>
  <c r="Y152" i="2" s="1"/>
  <c r="Y154" i="2"/>
  <c r="U168" i="2"/>
  <c r="T170" i="2"/>
  <c r="U170" i="2" s="1"/>
  <c r="X170" i="2"/>
  <c r="Y170" i="2" s="1"/>
  <c r="T173" i="2"/>
  <c r="U173" i="2" s="1"/>
  <c r="V300" i="2"/>
  <c r="W300" i="2" s="1"/>
  <c r="R300" i="2"/>
  <c r="S300" i="2" s="1"/>
  <c r="T300" i="2"/>
  <c r="U300" i="2" s="1"/>
  <c r="U11" i="2"/>
  <c r="T20" i="2"/>
  <c r="U20" i="2" s="1"/>
  <c r="U21" i="2"/>
  <c r="U23" i="2"/>
  <c r="U30" i="2"/>
  <c r="U88" i="2"/>
  <c r="U98" i="2"/>
  <c r="T129" i="2"/>
  <c r="U129" i="2" s="1"/>
  <c r="T133" i="2"/>
  <c r="U133" i="2" s="1"/>
  <c r="T135" i="2"/>
  <c r="U135" i="2" s="1"/>
  <c r="T137" i="2"/>
  <c r="U137" i="2" s="1"/>
  <c r="R152" i="2"/>
  <c r="S152" i="2" s="1"/>
  <c r="T153" i="2"/>
  <c r="U153" i="2" s="1"/>
  <c r="S154" i="2"/>
  <c r="S168" i="2"/>
  <c r="R170" i="2"/>
  <c r="S170" i="2" s="1"/>
  <c r="R173" i="2"/>
  <c r="S173" i="2" s="1"/>
  <c r="V179" i="2"/>
  <c r="W179" i="2" s="1"/>
  <c r="R179" i="2"/>
  <c r="S179" i="2" s="1"/>
  <c r="X179" i="2"/>
  <c r="Y179" i="2" s="1"/>
  <c r="W208" i="2"/>
  <c r="S208" i="2"/>
  <c r="Y208" i="2"/>
  <c r="V234" i="2"/>
  <c r="W234" i="2" s="1"/>
  <c r="R234" i="2"/>
  <c r="S234" i="2" s="1"/>
  <c r="X234" i="2"/>
  <c r="Y234" i="2" s="1"/>
  <c r="X300" i="2"/>
  <c r="Y300" i="2" s="1"/>
  <c r="V337" i="2"/>
  <c r="W337" i="2" s="1"/>
  <c r="R337" i="2"/>
  <c r="S337" i="2" s="1"/>
  <c r="T337" i="2"/>
  <c r="U337" i="2" s="1"/>
  <c r="X346" i="2"/>
  <c r="Y346" i="2" s="1"/>
  <c r="T346" i="2"/>
  <c r="U346" i="2" s="1"/>
  <c r="R346" i="2"/>
  <c r="S346" i="2" s="1"/>
  <c r="U174" i="2"/>
  <c r="Y174" i="2"/>
  <c r="U178" i="2"/>
  <c r="Y178" i="2"/>
  <c r="U180" i="2"/>
  <c r="Y180" i="2"/>
  <c r="U185" i="2"/>
  <c r="Y185" i="2"/>
  <c r="U187" i="2"/>
  <c r="U190" i="2"/>
  <c r="T216" i="2"/>
  <c r="U216" i="2" s="1"/>
  <c r="T264" i="2"/>
  <c r="U264" i="2" s="1"/>
  <c r="V329" i="2"/>
  <c r="W329" i="2" s="1"/>
  <c r="R329" i="2"/>
  <c r="S329" i="2" s="1"/>
  <c r="X329" i="2"/>
  <c r="Y329" i="2" s="1"/>
  <c r="W341" i="2"/>
  <c r="S341" i="2"/>
  <c r="Y341" i="2"/>
  <c r="V347" i="2"/>
  <c r="W347" i="2" s="1"/>
  <c r="R347" i="2"/>
  <c r="S347" i="2" s="1"/>
  <c r="X347" i="2"/>
  <c r="Y347" i="2" s="1"/>
  <c r="W350" i="2"/>
  <c r="S350" i="2"/>
  <c r="Y350" i="2"/>
  <c r="T210" i="2"/>
  <c r="U210" i="2" s="1"/>
  <c r="T263" i="2"/>
  <c r="U263" i="2" s="1"/>
  <c r="W269" i="2"/>
  <c r="S269" i="2"/>
  <c r="Y269" i="2"/>
  <c r="W339" i="2"/>
  <c r="S339" i="2"/>
  <c r="Y339" i="2"/>
  <c r="W374" i="2"/>
  <c r="S374" i="2"/>
  <c r="U374" i="2"/>
  <c r="U301" i="2"/>
  <c r="Y301" i="2"/>
  <c r="U351" i="2"/>
  <c r="U268" i="2"/>
  <c r="T272" i="2"/>
  <c r="U272" i="2" s="1"/>
  <c r="U304" i="2"/>
  <c r="U332" i="2"/>
  <c r="T336" i="2"/>
  <c r="U336" i="2" s="1"/>
  <c r="T338" i="2"/>
  <c r="U338" i="2" s="1"/>
  <c r="T340" i="2"/>
  <c r="U340" i="2" s="1"/>
  <c r="U344" i="2"/>
  <c r="U375" i="2"/>
  <c r="Y375" i="2"/>
  <c r="U379" i="2"/>
  <c r="Y379" i="2"/>
  <c r="Y393" i="2"/>
  <c r="T354" i="2"/>
  <c r="U354" i="2" s="1"/>
  <c r="S393" i="2"/>
  <c r="R388" i="2"/>
  <c r="S388" i="2" s="1"/>
  <c r="V388" i="2"/>
  <c r="W388" i="2" s="1"/>
  <c r="T389" i="2"/>
  <c r="U389" i="2" s="1"/>
  <c r="X389" i="2"/>
  <c r="Y389" i="2" s="1"/>
  <c r="S390" i="2"/>
  <c r="W390" i="2"/>
  <c r="U394" i="2"/>
  <c r="Y394" i="2"/>
  <c r="T388" i="2"/>
  <c r="U388" i="2" s="1"/>
  <c r="R389" i="2"/>
  <c r="S389" i="2" s="1"/>
  <c r="U390" i="2"/>
  <c r="S394" i="2"/>
  <c r="T415" i="2"/>
  <c r="U415" i="2" s="1"/>
  <c r="N287" i="4" l="1"/>
  <c r="Y457" i="2"/>
  <c r="W457" i="2"/>
  <c r="S457" i="2"/>
  <c r="U457" i="2"/>
  <c r="R22" i="4"/>
  <c r="R287" i="4" s="1"/>
  <c r="V22" i="4"/>
  <c r="V287" i="4" s="1"/>
  <c r="P22" i="4"/>
  <c r="P287" i="4" s="1"/>
  <c r="T22" i="4"/>
  <c r="T287" i="4" s="1"/>
</calcChain>
</file>

<file path=xl/sharedStrings.xml><?xml version="1.0" encoding="utf-8"?>
<sst xmlns="http://schemas.openxmlformats.org/spreadsheetml/2006/main" count="4887" uniqueCount="1590">
  <si>
    <t>งวดการจัดซื้อ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</si>
  <si>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</si>
  <si>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</si>
  <si>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</si>
  <si>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</si>
  <si>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</si>
  <si>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</si>
  <si>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</si>
  <si>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</si>
  <si>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</si>
  <si>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วัสดุการแพทย์</t>
  </si>
  <si>
    <t>สรุปแผนการจัดซื้อเวชภัณฑ์ที่มิใช่ยา ประเภทวัสดุการแพทย์</t>
  </si>
  <si>
    <t>ลำดับ</t>
  </si>
  <si>
    <t>Hcode</t>
  </si>
  <si>
    <t>รหัสยา 24 หลัก</t>
  </si>
  <si>
    <t>ชื่อยา</t>
  </si>
  <si>
    <t>รูปแบบ</t>
  </si>
  <si>
    <t>ขนาดบรรจุ</t>
  </si>
  <si>
    <t>หน่วยบรรจุ</t>
  </si>
  <si>
    <t>ข้อมูลอัตราการใช้ย้อนหลัง 3 ปี</t>
  </si>
  <si>
    <t>ยอดคงคลังยกมา</t>
  </si>
  <si>
    <t>ราคาต่อหน่วยบรรจุ</t>
  </si>
  <si>
    <t>มูลค่ารวม (บาท)</t>
  </si>
  <si>
    <t>ไตรมาส 1(ต.ค.-ธ.ค.)</t>
  </si>
  <si>
    <t>ไตรมาส 2(ม.ค.-มี.ค.)</t>
  </si>
  <si>
    <t>ไตรมาส 3(เม.ย-มิ.ย)</t>
  </si>
  <si>
    <t>ไตรมาส 4(ก.ค.-ก.ย.)</t>
  </si>
  <si>
    <t>หมายเหตุ</t>
  </si>
  <si>
    <t>จำนวน</t>
  </si>
  <si>
    <t>มูลค่า (บาท)</t>
  </si>
  <si>
    <t>101176000004290620381306</t>
  </si>
  <si>
    <t>Acetazolamide Tab. 250 mg.</t>
  </si>
  <si>
    <t>tablet</t>
  </si>
  <si>
    <t>101108000002150230781113</t>
  </si>
  <si>
    <t>Acetylcysteine Powder 200 mg</t>
  </si>
  <si>
    <t>powder</t>
  </si>
  <si>
    <t>ซอง</t>
  </si>
  <si>
    <t>101208017002450130781331</t>
  </si>
  <si>
    <t>Activated charcoal Powder 50 g.</t>
  </si>
  <si>
    <t>กระปุก</t>
  </si>
  <si>
    <t>cream</t>
  </si>
  <si>
    <t>100222000004410220381473</t>
  </si>
  <si>
    <t>Acyclovir Tab. 400 mg.</t>
  </si>
  <si>
    <t>100388000000531310181506</t>
  </si>
  <si>
    <t>Adrenaline Inj. 1 mg/ml</t>
  </si>
  <si>
    <t>injection</t>
  </si>
  <si>
    <t>amp</t>
  </si>
  <si>
    <t>100070000000920430481506</t>
  </si>
  <si>
    <t>suspension</t>
  </si>
  <si>
    <t>ขวด</t>
  </si>
  <si>
    <t>100070000004203120381506</t>
  </si>
  <si>
    <t>Alcohol  hand wash</t>
  </si>
  <si>
    <t>gel</t>
  </si>
  <si>
    <t>100006000004021220381506</t>
  </si>
  <si>
    <t>201020110017642130481398</t>
  </si>
  <si>
    <t>203030150018341120381189</t>
  </si>
  <si>
    <t>100789000003620121781506</t>
  </si>
  <si>
    <t>100789133003750120381506</t>
  </si>
  <si>
    <t>124813000003620120381247</t>
  </si>
  <si>
    <t>Amlodipine tab. 10 mg</t>
  </si>
  <si>
    <t>syrup</t>
  </si>
  <si>
    <t>100176000004293220181506</t>
  </si>
  <si>
    <t>capsule</t>
  </si>
  <si>
    <t>100176000004493120181506</t>
  </si>
  <si>
    <t>100176000000950330681506</t>
  </si>
  <si>
    <t>210010310017065210282785</t>
  </si>
  <si>
    <t>vial</t>
  </si>
  <si>
    <t>100145000002620110181506</t>
  </si>
  <si>
    <t>100145000004494110181506</t>
  </si>
  <si>
    <t>213020100021353140181398</t>
  </si>
  <si>
    <t>หลอด</t>
  </si>
  <si>
    <t>201020110038151120381189</t>
  </si>
  <si>
    <t>Antacid tab.</t>
  </si>
  <si>
    <t>219010700017054160581531</t>
  </si>
  <si>
    <t xml:space="preserve">Antazoline+Tetrahydrozoline eye drop   </t>
  </si>
  <si>
    <t>solution</t>
  </si>
  <si>
    <t>100736000004000120481081</t>
  </si>
  <si>
    <t>Aspirin Tab.   81 mg.</t>
  </si>
  <si>
    <t>100736000004320120381445</t>
  </si>
  <si>
    <t>Aspirin Tab. 300 mg.</t>
  </si>
  <si>
    <t>100439000003850120381079</t>
  </si>
  <si>
    <t>Atenolol 50 mg tab.</t>
  </si>
  <si>
    <t>รวม</t>
  </si>
  <si>
    <t>ไตรมาส2</t>
  </si>
  <si>
    <t>ไตรมาส3</t>
  </si>
  <si>
    <t>ไตรมาส4</t>
  </si>
  <si>
    <t>ผู้เห็นชอบแผน</t>
  </si>
  <si>
    <t>ผู้อนุมัติแผน</t>
  </si>
  <si>
    <t>100349280000480210181506</t>
  </si>
  <si>
    <t>101646000006230141281506</t>
  </si>
  <si>
    <t>Benzyl benzoate Emulsion 2.5%</t>
  </si>
  <si>
    <t>emulsion</t>
  </si>
  <si>
    <t>101385000001900240181445</t>
  </si>
  <si>
    <t>101255000003521120381506</t>
  </si>
  <si>
    <t>Bisacodyl Tab. 5 mg.</t>
  </si>
  <si>
    <t>101158000003613120381620</t>
  </si>
  <si>
    <t>Bromhexine Tab. 8 mg.</t>
  </si>
  <si>
    <t>101705000003093170581323</t>
  </si>
  <si>
    <t>Budesonide Inhaler 200 mcg/dose</t>
  </si>
  <si>
    <t>inhaler</t>
  </si>
  <si>
    <t>104040100029999940481506</t>
  </si>
  <si>
    <t>Calamine Lotion</t>
  </si>
  <si>
    <t>102209000002640120381179</t>
  </si>
  <si>
    <t>100977000001321410181506</t>
  </si>
  <si>
    <t>100618000003750120381169</t>
  </si>
  <si>
    <t>Captopril  tab. 25 mg</t>
  </si>
  <si>
    <t>100775000004203120381445</t>
  </si>
  <si>
    <t>Carbamazepine Tab. 200 mg.</t>
  </si>
  <si>
    <t>100118000004292210281473</t>
  </si>
  <si>
    <t>Cefazolin sodium Inj. 1 g.</t>
  </si>
  <si>
    <t>100131000004494110281189</t>
  </si>
  <si>
    <t>Ceftazidime Inj. 1 g.</t>
  </si>
  <si>
    <t>100133000002620110281539</t>
  </si>
  <si>
    <t>Ceftriaxone sodium Inj. 1 g.</t>
  </si>
  <si>
    <t>100137000000800460681625</t>
  </si>
  <si>
    <t>Chloramphenicol Eye Drop 0.5%</t>
  </si>
  <si>
    <t>101172122002040340181122</t>
  </si>
  <si>
    <t>Chlorhexidine gluconate OB Cream</t>
  </si>
  <si>
    <t>101172122001100641581445</t>
  </si>
  <si>
    <t>Gallon</t>
  </si>
  <si>
    <t>100241000004293220381506</t>
  </si>
  <si>
    <t>100008190000450230581506</t>
  </si>
  <si>
    <t>Chlorpheniramine Inj. 10mg/ml</t>
  </si>
  <si>
    <t>Chlorpheniramine Syrup 2mg/5ml</t>
  </si>
  <si>
    <t>100008190003471120381506</t>
  </si>
  <si>
    <t>Chlorpheniramine Tab. 4 mg.</t>
  </si>
  <si>
    <t>100821000003750121881625</t>
  </si>
  <si>
    <t>100821000003850121781625</t>
  </si>
  <si>
    <t>100821000004021221781506</t>
  </si>
  <si>
    <t>100180000004293221781257</t>
  </si>
  <si>
    <t>100207000001390510181257</t>
  </si>
  <si>
    <t>100207000004121120181179</t>
  </si>
  <si>
    <t>100103000002040340181133</t>
  </si>
  <si>
    <t xml:space="preserve">Clotrimazole Cream 1%                    </t>
  </si>
  <si>
    <t>100103000004021280281592</t>
  </si>
  <si>
    <t>100153000002620110281506</t>
  </si>
  <si>
    <t>Cloxacillin sodium Inj. 1 g.</t>
  </si>
  <si>
    <t>101803265002150141181240</t>
  </si>
  <si>
    <t>Coal tar Shampoo</t>
  </si>
  <si>
    <t>100001000003240120381189</t>
  </si>
  <si>
    <t>Colchicine Tab. 0.6 mg.</t>
  </si>
  <si>
    <t>210010500017408130481506</t>
  </si>
  <si>
    <t>Cotrimoxazole Susp.200+40mg/5ml</t>
  </si>
  <si>
    <t>210010500018320120381506</t>
  </si>
  <si>
    <t>Cotrimoxazole Tab. 400/80 mg.</t>
  </si>
  <si>
    <t>211010220017539110181477</t>
  </si>
  <si>
    <t>211010220017538110181474</t>
  </si>
  <si>
    <t>211010220017534110181474</t>
  </si>
  <si>
    <t>211010220017540110181474</t>
  </si>
  <si>
    <t>100994000001170610181474</t>
  </si>
  <si>
    <t>219030300018522260781187</t>
  </si>
  <si>
    <t>Dexamethasone+ Neomycin eye drop</t>
  </si>
  <si>
    <t>211020110017144110181408</t>
  </si>
  <si>
    <t>101147000003670120381169</t>
  </si>
  <si>
    <t>Dextromethorphan Tab. 15 mg.</t>
  </si>
  <si>
    <t>100854000000700210181506</t>
  </si>
  <si>
    <t>100854000003361120381506</t>
  </si>
  <si>
    <t>Diazepam Tab. 2 mg.</t>
  </si>
  <si>
    <t>100854000003521120381506</t>
  </si>
  <si>
    <t>Diazepam Tab. 5 mg.</t>
  </si>
  <si>
    <t>100702000000950610181592</t>
  </si>
  <si>
    <t>100702000003750120481189</t>
  </si>
  <si>
    <t>Diclofenac Tab. 25 mg.</t>
  </si>
  <si>
    <t>100173000004293220181506</t>
  </si>
  <si>
    <t>100173000000820430681506</t>
  </si>
  <si>
    <t>100571000000420210181336</t>
  </si>
  <si>
    <t>Digoxin Inj. 0.25 mg/ml</t>
  </si>
  <si>
    <t>100571000003000120381336</t>
  </si>
  <si>
    <t>Digoxin Tab. 0.0625 mg.</t>
  </si>
  <si>
    <t>100571000003122220381079</t>
  </si>
  <si>
    <t>Digoxin Tab. 0.25 mg.</t>
  </si>
  <si>
    <t>101313000001171210181592</t>
  </si>
  <si>
    <t>Dimenhydrinate Inj. 50 mg/ml</t>
  </si>
  <si>
    <t>101313000003850120381168</t>
  </si>
  <si>
    <t>Dimenhydrinate Tab. 50 mg.</t>
  </si>
  <si>
    <t>104337000003521120181189</t>
  </si>
  <si>
    <t>101314000000531430481189</t>
  </si>
  <si>
    <t>Domperidone Suspension 5 mg/5ml</t>
  </si>
  <si>
    <t>101314000003620120381079</t>
  </si>
  <si>
    <t>Domperidone Tab. 10 mg.</t>
  </si>
  <si>
    <t>100416133000950210181247</t>
  </si>
  <si>
    <t>Dopamine Inj. 25 mg/ml 10ml</t>
  </si>
  <si>
    <t>100191000004021220181040</t>
  </si>
  <si>
    <t>Doxycycline Cap. 100 mg.</t>
  </si>
  <si>
    <t>100619000003521120381421</t>
  </si>
  <si>
    <t>Enalapril Tab.  5 mg.</t>
  </si>
  <si>
    <t>100619000003721120381421</t>
  </si>
  <si>
    <t>Enalapril Tab. 20 mg.</t>
  </si>
  <si>
    <t>214020300017768120381445</t>
  </si>
  <si>
    <t>100141105000950330681078</t>
  </si>
  <si>
    <t>Erythromycin Dry Syrup 125mg/5ml</t>
  </si>
  <si>
    <t>207030110167706121881398</t>
  </si>
  <si>
    <t>แผง</t>
  </si>
  <si>
    <t>100488000004203120381144</t>
  </si>
  <si>
    <t>Ferrous fumarate Tab. 200 mg</t>
  </si>
  <si>
    <t>124864000004203120181506</t>
  </si>
  <si>
    <t>Fluconazole Cap. 200 mg.</t>
  </si>
  <si>
    <t>100814071000950710181625</t>
  </si>
  <si>
    <t>Fluphenazine Inj. 25 mg/ml</t>
  </si>
  <si>
    <t>100786000003721120381506</t>
  </si>
  <si>
    <t>Fluoxetin HCl tab. 20 mg</t>
  </si>
  <si>
    <t>101870000003521120381506</t>
  </si>
  <si>
    <t>Folic acid Tab. 5 mg.</t>
  </si>
  <si>
    <t>102063265009999941584506</t>
  </si>
  <si>
    <t>Formaldehyde Solution</t>
  </si>
  <si>
    <t>101070000000801110181506</t>
  </si>
  <si>
    <t>101070000000449312038147</t>
  </si>
  <si>
    <t>101070000003841120381506</t>
  </si>
  <si>
    <t>Furosemide Tab.  40 mg.</t>
  </si>
  <si>
    <t>101070000004493120381252</t>
  </si>
  <si>
    <t>Furosemide Tab. 500 mg.</t>
  </si>
  <si>
    <t>100590000004320120181421</t>
  </si>
  <si>
    <t>Gemfibrozil Cap. 300 mg.</t>
  </si>
  <si>
    <t>100092000001100310181506</t>
  </si>
  <si>
    <t>101444000003521120381040</t>
  </si>
  <si>
    <t>Glipizide Tab. 5 mg.</t>
  </si>
  <si>
    <t>100994000001580310181084</t>
  </si>
  <si>
    <t>101124000010920430581506</t>
  </si>
  <si>
    <t>100100000004493120381078</t>
  </si>
  <si>
    <t>Griseofulvin Tab. 500 mg.</t>
  </si>
  <si>
    <t>100823000000700110181625</t>
  </si>
  <si>
    <t>Haloperidol Inj. 5 mg/ml</t>
  </si>
  <si>
    <t>100823000003211220381252</t>
  </si>
  <si>
    <t>Haloperidol Tab. 0.5 mg.</t>
  </si>
  <si>
    <t>100823000003361120381506</t>
  </si>
  <si>
    <t>Haloperidol Tab. 2 mg.</t>
  </si>
  <si>
    <t>100823000003521120381506</t>
  </si>
  <si>
    <t>Haloperidol Tab. 5 mg.</t>
  </si>
  <si>
    <t>101063000003850120381506</t>
  </si>
  <si>
    <t>101173000000070141581222</t>
  </si>
  <si>
    <t>Hydrogen peroxide Solution</t>
  </si>
  <si>
    <t>100803000003620120381252</t>
  </si>
  <si>
    <t>Hydroxyzine Tab. 10 mg.</t>
  </si>
  <si>
    <t>100354000020921010181506</t>
  </si>
  <si>
    <t>100354000020531430581079</t>
  </si>
  <si>
    <t>100722000000920430481506</t>
  </si>
  <si>
    <t>Ibuprofen Susp. 100 mg/5 ml</t>
  </si>
  <si>
    <t>100722000004203120381506</t>
  </si>
  <si>
    <t>Ibuprofen Tab. 200 mg.</t>
  </si>
  <si>
    <t>100722000004410220381189</t>
  </si>
  <si>
    <t>Ibuprofen Tab. 400 mg.</t>
  </si>
  <si>
    <t>218030710017386370581423</t>
  </si>
  <si>
    <t>218030710017036070481592</t>
  </si>
  <si>
    <t>101445149174990210181020</t>
  </si>
  <si>
    <t>Isophane Insulin (Intermediate) 100IU/ml</t>
  </si>
  <si>
    <t>101445149134990210181020</t>
  </si>
  <si>
    <t>Insulin 70:30 100IU/ml (mixtard)</t>
  </si>
  <si>
    <t>101445149004990120181020</t>
  </si>
  <si>
    <t>Insulin RI  100 U/ml</t>
  </si>
  <si>
    <t>100658000003521120381247</t>
  </si>
  <si>
    <t>100658000003620120381506</t>
  </si>
  <si>
    <t>102210466002450130781544</t>
  </si>
  <si>
    <t>100111000004203120381079</t>
  </si>
  <si>
    <t>Ketoconazole Tab. 200 mg.</t>
  </si>
  <si>
    <t>210060170019999910100000</t>
  </si>
  <si>
    <t>Lidocaine HCl 2% Inj.</t>
  </si>
  <si>
    <t>100025000003620120381189</t>
  </si>
  <si>
    <t xml:space="preserve">Loratadine tab. 10 mg </t>
  </si>
  <si>
    <t>100864000003281120381625</t>
  </si>
  <si>
    <t>Lorazepam Tab. 1 mg.</t>
  </si>
  <si>
    <t>100864000003211220381625</t>
  </si>
  <si>
    <t>Lorazepam Tab. 0.5 mg.</t>
  </si>
  <si>
    <t>124889000003850121781506</t>
  </si>
  <si>
    <t>Losartan tab 50 mg</t>
  </si>
  <si>
    <t>101485255003032120381457</t>
  </si>
  <si>
    <t>L-thyroxine sodium Tab. 0.1 mg.</t>
  </si>
  <si>
    <t>201020140229999930381506</t>
  </si>
  <si>
    <t>M. Carminative</t>
  </si>
  <si>
    <t>218050420749999930481506</t>
  </si>
  <si>
    <t>100944094001320710181625</t>
  </si>
  <si>
    <t>100944094001580610181625</t>
  </si>
  <si>
    <t>101468000001171210181519</t>
  </si>
  <si>
    <t>101434000004493121781506</t>
  </si>
  <si>
    <t>Metformin HCl Tab. 500 mg.</t>
  </si>
  <si>
    <t>101515438000410610181592</t>
  </si>
  <si>
    <t>101322000000700210181506</t>
  </si>
  <si>
    <t>100275000000700610181107</t>
  </si>
  <si>
    <t>100275000004410220381252</t>
  </si>
  <si>
    <t>Metronidazole Tab. 400 mg.</t>
  </si>
  <si>
    <t>101209000009999930481506</t>
  </si>
  <si>
    <t>100818000003750120300000</t>
  </si>
  <si>
    <t xml:space="preserve">Morphine sulfate Inj. </t>
  </si>
  <si>
    <t>201110110019999930581144</t>
  </si>
  <si>
    <t>Multivitamin Syrup</t>
  </si>
  <si>
    <t>201110200019999920381169</t>
  </si>
  <si>
    <t xml:space="preserve">Multivitamin Tab.                     </t>
  </si>
  <si>
    <t>100179000004021220381079</t>
  </si>
  <si>
    <t>100867000000680430100000</t>
  </si>
  <si>
    <t>Norfloxacin Tab. 400 mg.</t>
  </si>
  <si>
    <t>100942000000780210181474</t>
  </si>
  <si>
    <t xml:space="preserve">Normal Saline Solution(Irrigate) 1000 ml </t>
  </si>
  <si>
    <t>102111000000190131281040</t>
  </si>
  <si>
    <t>101343000003721120181506</t>
  </si>
  <si>
    <t>101343000003840110281438</t>
  </si>
  <si>
    <t>Omeprazole 40 mg inj.</t>
  </si>
  <si>
    <t>201070700019999930781122</t>
  </si>
  <si>
    <t>ORS เด็ก (รสส้ม)</t>
  </si>
  <si>
    <t>ORS ผู้ใหญ่ (รสส้ม)</t>
  </si>
  <si>
    <t>Oseltamivir 75mg capsule</t>
  </si>
  <si>
    <t>101510000004810110181592</t>
  </si>
  <si>
    <t>Oxytocin Inj. 10 U/ml</t>
  </si>
  <si>
    <t>100752000000940330581506</t>
  </si>
  <si>
    <t>Paracetamol Syr.  120mg/5ml</t>
  </si>
  <si>
    <t>100752000004350220381252</t>
  </si>
  <si>
    <t>Paracetamol Tab. 325 mg.</t>
  </si>
  <si>
    <t>100752000004493120381506</t>
  </si>
  <si>
    <t>Paracetamol Tab. 500 mg.</t>
  </si>
  <si>
    <t>100150000005840110281473</t>
  </si>
  <si>
    <t>100150000004293220381506</t>
  </si>
  <si>
    <t>Penicillin V Tab. 250 mg.</t>
  </si>
  <si>
    <t>100815000003361121781625</t>
  </si>
  <si>
    <t>Perphenazine Tab. 2 mg.</t>
  </si>
  <si>
    <t>100815000003471121881625</t>
  </si>
  <si>
    <t>Perphenazine Tab. 4 mg.</t>
  </si>
  <si>
    <t>100815000003613121881625</t>
  </si>
  <si>
    <t>Perphenazine Tab. 8 mg.</t>
  </si>
  <si>
    <t>130101000003852110114190</t>
  </si>
  <si>
    <t>elixir</t>
  </si>
  <si>
    <t>100867000003910120381506</t>
  </si>
  <si>
    <t>Phenobarbital Tab. 60 mg.</t>
  </si>
  <si>
    <t>100772000004021220181625</t>
  </si>
  <si>
    <t>100772000004021220181735</t>
  </si>
  <si>
    <t>100348000000921060581289</t>
  </si>
  <si>
    <t>204110100076230141581222</t>
  </si>
  <si>
    <t>Podophyllin Paint 25%</t>
  </si>
  <si>
    <t>100939000001390410181484</t>
  </si>
  <si>
    <t>Potassium chloride Inj. 20mEQ</t>
  </si>
  <si>
    <t>102166000001320241581252</t>
  </si>
  <si>
    <t>102166000001280541081252</t>
  </si>
  <si>
    <t xml:space="preserve">Povidone Iodine Scrub 7.5% 450ml       </t>
  </si>
  <si>
    <t>102166000001321441581506</t>
  </si>
  <si>
    <t>101391000003521120381506</t>
  </si>
  <si>
    <t>Prednisolone Tab. 5 mg.</t>
  </si>
  <si>
    <t>100243000003670120381506</t>
  </si>
  <si>
    <t>Primaquine phosphate Tab. 15mg</t>
  </si>
  <si>
    <t>203050110038154180681013</t>
  </si>
  <si>
    <t>100443000003620121381506</t>
  </si>
  <si>
    <t>Propranolol Tab. 10 mg.</t>
  </si>
  <si>
    <t>101490000003850120381506</t>
  </si>
  <si>
    <t>Propylthiouracil Tab. 50 mg.</t>
  </si>
  <si>
    <t>101335000000950910181592</t>
  </si>
  <si>
    <t>100335000004121120381421</t>
  </si>
  <si>
    <t>Ranitidine HCl Tab. 150 mg.</t>
  </si>
  <si>
    <t>tablets</t>
  </si>
  <si>
    <t>211010110049999910181474</t>
  </si>
  <si>
    <t xml:space="preserve">Ringer Lactate Solution  1000ml           </t>
  </si>
  <si>
    <t>100143000004121120381040</t>
  </si>
  <si>
    <t>Roxithromycin Tab. 150 mg.</t>
  </si>
  <si>
    <t>101804000050160241581506</t>
  </si>
  <si>
    <t>100409000003040270581323</t>
  </si>
  <si>
    <t>Salbutamol Inhaler 0.1mg/dose</t>
  </si>
  <si>
    <t>100409000003471121700000</t>
  </si>
  <si>
    <t>Salbutamol Solution 0.5%</t>
  </si>
  <si>
    <t>100409000000450230581506</t>
  </si>
  <si>
    <t>Salbutamol Syrup 2 mg/5 ml</t>
  </si>
  <si>
    <t>100409000003361120381506</t>
  </si>
  <si>
    <t>Salbutamol Tab. 2 mg.</t>
  </si>
  <si>
    <t>100286000002040340181079</t>
  </si>
  <si>
    <t>101254000053991120381079</t>
  </si>
  <si>
    <t>Simethicone Tab. 80 mg.</t>
  </si>
  <si>
    <t>100752000000940330581674</t>
  </si>
  <si>
    <t>Simvastatin Tab. 20 mg.</t>
  </si>
  <si>
    <t>100926000001280210181625</t>
  </si>
  <si>
    <t>Sodium bicarbonate Inj. 7.5%</t>
  </si>
  <si>
    <t>100926000004320120381634</t>
  </si>
  <si>
    <t>100942000001010101011181474</t>
  </si>
  <si>
    <t>Sodium chloride inj. 3%</t>
  </si>
  <si>
    <t>100776255004493121781043</t>
  </si>
  <si>
    <t>100776255004493120381537</t>
  </si>
  <si>
    <t>101048000003750120381421</t>
  </si>
  <si>
    <t>Spironolactone Tab. 25 mg.</t>
  </si>
  <si>
    <t>100096000002722110281473</t>
  </si>
  <si>
    <t>Streptomycin Inj. 1 gm.</t>
  </si>
  <si>
    <t>100419280003400120381130</t>
  </si>
  <si>
    <t xml:space="preserve">Terbutaline tab. 2.5 mg </t>
  </si>
  <si>
    <t>100419280000460210181506</t>
  </si>
  <si>
    <t>Terbutaline Inj. 0.5 mg/ml</t>
  </si>
  <si>
    <t>101529000005330110181506</t>
  </si>
  <si>
    <t>Tetanus antitoxin 250 U/ml</t>
  </si>
  <si>
    <t>101180133003700160581289</t>
  </si>
  <si>
    <t>Tetracaine Eye Drop 0.5%</t>
  </si>
  <si>
    <t>101832000004203120581421</t>
  </si>
  <si>
    <t>Theophylline sustained SR 200mg</t>
  </si>
  <si>
    <t>100818000003750121881625</t>
  </si>
  <si>
    <t>Thioridazine Tab.  25 mg.</t>
  </si>
  <si>
    <t>100437000000700160581531</t>
  </si>
  <si>
    <t>Timolol eye drop</t>
  </si>
  <si>
    <t>100751000003850120181252</t>
  </si>
  <si>
    <t>Tramadol Cap. 50 mg.</t>
  </si>
  <si>
    <t>100751000001171210181592</t>
  </si>
  <si>
    <t>Tramadol Inj. 50 mg/ml</t>
  </si>
  <si>
    <t>101174009001900240181592</t>
  </si>
  <si>
    <t>Triamcinolone 0.1% in Oral base</t>
  </si>
  <si>
    <t>101174009001800140181078</t>
  </si>
  <si>
    <t>Triamcinolone Cream 0.02%</t>
  </si>
  <si>
    <t>101174009001900240181445</t>
  </si>
  <si>
    <t>Triamcinolone Cream 0.1%</t>
  </si>
  <si>
    <t>101174009000801210181592</t>
  </si>
  <si>
    <t>Triamcinolone Inj. 10 mg/ml</t>
  </si>
  <si>
    <t>101174009000530240481620</t>
  </si>
  <si>
    <t>Triamcinolone 0.1% milk lotion</t>
  </si>
  <si>
    <t>lotion</t>
  </si>
  <si>
    <t>100819000003521121881566</t>
  </si>
  <si>
    <t>Trifluoperazine Tab. 5 mg.</t>
  </si>
  <si>
    <t>100382133003361120381506</t>
  </si>
  <si>
    <t>100382133003521120381506</t>
  </si>
  <si>
    <t>101515438003091110100000</t>
  </si>
  <si>
    <t xml:space="preserve">Vasaline ointment </t>
  </si>
  <si>
    <t>ointment</t>
  </si>
  <si>
    <t>201110510019999910181084</t>
  </si>
  <si>
    <t>Vitamin B complex Inj.</t>
  </si>
  <si>
    <t>201110510019999920381506</t>
  </si>
  <si>
    <t xml:space="preserve">Vitamin B complex Tab.           </t>
  </si>
  <si>
    <t>201110400017855120381252</t>
  </si>
  <si>
    <t>100895000004021220381625</t>
  </si>
  <si>
    <t>Vitamin C Tab. 100 mg.</t>
  </si>
  <si>
    <t>101916000000590710181625</t>
  </si>
  <si>
    <t>102185165000000010181474</t>
  </si>
  <si>
    <t>102185165000000010181484</t>
  </si>
  <si>
    <t>ห่อ</t>
  </si>
  <si>
    <t>ลูกประคบแห้ง</t>
  </si>
  <si>
    <t>ลูก</t>
  </si>
  <si>
    <t>ยาต้มบำรุงสตรีหลังคลอด</t>
  </si>
  <si>
    <t>เถาวัลย์เปรียงแคปซูล</t>
  </si>
  <si>
    <t>กล่อง</t>
  </si>
  <si>
    <t>น้ำมันไพล</t>
  </si>
  <si>
    <t>ทิงเจอร์พญายอ</t>
  </si>
  <si>
    <t>ยาหม่องน้ำขนาด 8 ซีซี</t>
  </si>
  <si>
    <t>ยาธาตุอบเชย</t>
  </si>
  <si>
    <t>ยาหอมบำรุงหัวใจ</t>
  </si>
  <si>
    <t>ชารางจืด</t>
  </si>
  <si>
    <t>ชามะตูม</t>
  </si>
  <si>
    <t>ชาชุมเห็ดเทศ</t>
  </si>
  <si>
    <t>ชาหญ้าหนวดแมว</t>
  </si>
  <si>
    <t>ชาใบเตย</t>
  </si>
  <si>
    <t>ชากระเจี๊ยบ</t>
  </si>
  <si>
    <t>ชาขิง</t>
  </si>
  <si>
    <t>ชื่อวัสดุการแพทย์</t>
  </si>
  <si>
    <t>อัน</t>
  </si>
  <si>
    <t>Air Way  No. 1</t>
  </si>
  <si>
    <t>Air Way  No. 2</t>
  </si>
  <si>
    <t>Air Way  No. 3</t>
  </si>
  <si>
    <t>Air Way  No. 4</t>
  </si>
  <si>
    <t>Alcohol 95 %</t>
  </si>
  <si>
    <t>Autoclave Tape  1/2"</t>
  </si>
  <si>
    <t>ม้วน</t>
  </si>
  <si>
    <t>Blade  No. 10</t>
  </si>
  <si>
    <t>Blade  No. 11</t>
  </si>
  <si>
    <t>Blade  No. 12</t>
  </si>
  <si>
    <t>Blade  No. 15</t>
  </si>
  <si>
    <t>Blood Transfusion Set</t>
  </si>
  <si>
    <t>set</t>
  </si>
  <si>
    <t>ชิ้น</t>
  </si>
  <si>
    <t>12อัน</t>
  </si>
  <si>
    <t>Comply test</t>
  </si>
  <si>
    <t>Cotton Roll  450 g.</t>
  </si>
  <si>
    <t>Cutting Needle  No. 18 3/8</t>
  </si>
  <si>
    <t>Cutting Needle  No. 24</t>
  </si>
  <si>
    <t>Cutting Needle  No. 32</t>
  </si>
  <si>
    <t>Disp. Glove  No. XS</t>
  </si>
  <si>
    <t>50 คู่</t>
  </si>
  <si>
    <t>Disp. Glove  No. S</t>
  </si>
  <si>
    <t>Disp. Glove  No. M</t>
  </si>
  <si>
    <t>ไตรามาส1</t>
  </si>
  <si>
    <t>Disp. Glove  No. L</t>
  </si>
  <si>
    <t>Disp. Mask ธรรมดา  3 ชั้น</t>
  </si>
  <si>
    <t>100 ชิ้น</t>
  </si>
  <si>
    <t>Disp. Needle  No. 18 x 1 1/2"</t>
  </si>
  <si>
    <t>Disp. Needle  No. 23 x 1"</t>
  </si>
  <si>
    <t>Disp. Needle  No. 24 x 1"</t>
  </si>
  <si>
    <t>Disp. Needle  No. 25 x 1"</t>
  </si>
  <si>
    <t>Disp. Syringe   3 ml.</t>
  </si>
  <si>
    <t>Disp. Syringe   5 ml.</t>
  </si>
  <si>
    <t>Disp. Syringe  20 ml.</t>
  </si>
  <si>
    <t>Disp. Syringe  50 ml.</t>
  </si>
  <si>
    <t>Elastic Bandage  3" x 5 yds.</t>
  </si>
  <si>
    <t>12 ม้วน</t>
  </si>
  <si>
    <t>Elastic Bandage  4" x 5 yds.</t>
  </si>
  <si>
    <t>Elastic Bandage  6" x 5 yds.</t>
  </si>
  <si>
    <t xml:space="preserve">Electrode node </t>
  </si>
  <si>
    <t>25 อัน</t>
  </si>
  <si>
    <t>Endotracheal Tube  No. 2.5</t>
  </si>
  <si>
    <t>Endotracheal Tube  No. 3</t>
  </si>
  <si>
    <t>Endotracheal Tube  No. 3.5</t>
  </si>
  <si>
    <t>Endotracheal Tube  No. 4</t>
  </si>
  <si>
    <t>Endotracheal Tube  No. 4.5</t>
  </si>
  <si>
    <t>Endotracheal Tube  No. 5</t>
  </si>
  <si>
    <t>Endotracheal Tube  No. 5.5</t>
  </si>
  <si>
    <t>Endotracheal Tube  No. 6</t>
  </si>
  <si>
    <t>Endotracheal Tube  No. 6.5</t>
  </si>
  <si>
    <t>Endotracheal Tube  No. 7</t>
  </si>
  <si>
    <t>Endotracheal Tube  No. 7.5</t>
  </si>
  <si>
    <t>Endotracheal Tube  No. 8</t>
  </si>
  <si>
    <t>Extention Tube  18"</t>
  </si>
  <si>
    <t>เส้น</t>
  </si>
  <si>
    <t>Feeding Tube  No.  5</t>
  </si>
  <si>
    <t>Feeding Tube  No.  8</t>
  </si>
  <si>
    <t>Feeding Tube  No. 12</t>
  </si>
  <si>
    <t>Feeding Tube  No. 14</t>
  </si>
  <si>
    <t>Feeding Tube  No. 16</t>
  </si>
  <si>
    <t>Finger Splint  1/2"</t>
  </si>
  <si>
    <t>Finger Splint  3/4"</t>
  </si>
  <si>
    <t>Finger Splint  1"</t>
  </si>
  <si>
    <t>Foley Catheter  No.  8</t>
  </si>
  <si>
    <t>Foley Catheter  No. 10</t>
  </si>
  <si>
    <t>Foley Catheter  No. 12</t>
  </si>
  <si>
    <t>Foley Catheter  No. 14</t>
  </si>
  <si>
    <t>Foley Catheter  No. 16</t>
  </si>
  <si>
    <t>Foley Catheter  No. 18</t>
  </si>
  <si>
    <t>Gauze Pad  2" x 2"</t>
  </si>
  <si>
    <t>100s'</t>
  </si>
  <si>
    <t>Gauze Pad  3" x 3"</t>
  </si>
  <si>
    <t>Gauze Roll   2" x  6   yds.</t>
  </si>
  <si>
    <t>Gauze Roll   3" x  6   yds.</t>
  </si>
  <si>
    <t>Heparin Lock</t>
  </si>
  <si>
    <t>I.V. Catheter  No. 22 x 1"</t>
  </si>
  <si>
    <t>I.V. Catheter  No. 24 x 3/4"</t>
  </si>
  <si>
    <t>I.V. Catheter  No. 26 x 3/4"</t>
  </si>
  <si>
    <t>Latex Tube  No. 200</t>
  </si>
  <si>
    <t>Lubricating Jelly</t>
  </si>
  <si>
    <t>Plaster Micropore  0.5"</t>
  </si>
  <si>
    <t>Nebulizer เด็ก</t>
  </si>
  <si>
    <t>Nebulizer ผู้ใหญ่</t>
  </si>
  <si>
    <t>Nylon  No. 2/0 (ติดเข็ม sterile) 24 mm</t>
  </si>
  <si>
    <t>12 อัน</t>
  </si>
  <si>
    <t>Nylon  No. 3/0 (ติดเข็ม sterile) 24 mm</t>
  </si>
  <si>
    <t>Nylon  No. 4/0 (ติดเข็ม sterile) 19 mm</t>
  </si>
  <si>
    <t>Nylon  No. 5/0 (ติดเข็ม sterile) 16 mm</t>
  </si>
  <si>
    <t>Oxygen Mask with Bag ผู้ใหญ่</t>
  </si>
  <si>
    <t>Plaster ใส (Transpore)  1/2" x 10 yds.</t>
  </si>
  <si>
    <t>Plaster ใส (Transpore)  4" x 10 yds.</t>
  </si>
  <si>
    <t>3 ม้วน</t>
  </si>
  <si>
    <t>Plaster ผ้า  1" x 10 yds.</t>
  </si>
  <si>
    <t xml:space="preserve">อัน </t>
  </si>
  <si>
    <t>Scalp Vein  No. 21</t>
  </si>
  <si>
    <t>Scalp Vein  No. 23</t>
  </si>
  <si>
    <t xml:space="preserve">12 อัน </t>
  </si>
  <si>
    <t>Sofra-tulle</t>
  </si>
  <si>
    <t>แผ่น</t>
  </si>
  <si>
    <t>Soft Collar  No. S</t>
  </si>
  <si>
    <t>Soft Collar  No. M</t>
  </si>
  <si>
    <t>Soft Collar  No. L</t>
  </si>
  <si>
    <t>Suction Catheter  No.  6</t>
  </si>
  <si>
    <t>Suction Catheter  No.  8</t>
  </si>
  <si>
    <t>Suction Catheter  No. 12</t>
  </si>
  <si>
    <t>Suction Catheter  No. 14</t>
  </si>
  <si>
    <t>Suction Catheter  No. 16</t>
  </si>
  <si>
    <t>20 คู่</t>
  </si>
  <si>
    <t>คู่</t>
  </si>
  <si>
    <t>Syringe Ball  No. 1</t>
  </si>
  <si>
    <t>Syringe Ball  No. 2</t>
  </si>
  <si>
    <t>Syringe Ball  No. 3</t>
  </si>
  <si>
    <t>Thermometer Oral</t>
  </si>
  <si>
    <t>Thoracic Catheter  No. 28</t>
  </si>
  <si>
    <t>Thoracic Catheter  No. 32</t>
  </si>
  <si>
    <t>Three Way</t>
  </si>
  <si>
    <t>Urine Bag  2 l.</t>
  </si>
  <si>
    <t>Ultrasound Paper</t>
  </si>
  <si>
    <t>Ultrasound Gel</t>
  </si>
  <si>
    <t>1L</t>
  </si>
  <si>
    <t>Y - Tube กลาง</t>
  </si>
  <si>
    <t>ป้ายข้อมือเด็ก</t>
  </si>
  <si>
    <t>100 เส้น</t>
  </si>
  <si>
    <t>ป้ายข้อมือผู้ใหญ่</t>
  </si>
  <si>
    <t>ไม้พันสำลี no.L</t>
  </si>
  <si>
    <t>เฝือก 3"</t>
  </si>
  <si>
    <t>เฝือก 4"</t>
  </si>
  <si>
    <t>เฝือก 6"</t>
  </si>
  <si>
    <t>เฝือกสำเร็จ 3"</t>
  </si>
  <si>
    <t>เฝือกสำเร็จ 4"</t>
  </si>
  <si>
    <t>เฝือกสำเร็จ 6"</t>
  </si>
  <si>
    <t>สำลีรองเฝือก 3"</t>
  </si>
  <si>
    <t>สำลีรองเฝือก 4"</t>
  </si>
  <si>
    <t>สำลีรองเฝือก 6"</t>
  </si>
  <si>
    <t>ใบ</t>
  </si>
  <si>
    <t>ถุงตวงเลือด</t>
  </si>
  <si>
    <t>ดวง</t>
  </si>
  <si>
    <t>..........................................</t>
  </si>
  <si>
    <t>(นางสาวติยารัตน์  ภูติยา)</t>
  </si>
  <si>
    <t>โรงพยาบาลโขงเจียม  จังหวัดอุบลราขธานี</t>
  </si>
  <si>
    <t>สำลีชุบแอลกอฮอล์</t>
  </si>
  <si>
    <t>20 ml</t>
  </si>
  <si>
    <t>Doxazosin Tab 2 mg.</t>
  </si>
  <si>
    <t>Vitamin B1-6-12 Tab.</t>
  </si>
  <si>
    <t>Rabies  vaccine  inj.</t>
  </si>
  <si>
    <t>Disp. Needle  No. 21 x 1"</t>
  </si>
  <si>
    <t>Disp. Syringe   10 ml.</t>
  </si>
  <si>
    <t>Sporetest</t>
  </si>
  <si>
    <t>Suction Catheter  No. 10</t>
  </si>
  <si>
    <t>เอี๊ยมพลาสติก</t>
  </si>
  <si>
    <t>ชุด</t>
  </si>
  <si>
    <t>ไม้ Pap smear</t>
  </si>
  <si>
    <t>ขวดพลาสติก 30 ml</t>
  </si>
  <si>
    <t>ขวดพลาสติก 60 ml</t>
  </si>
  <si>
    <t>Clopidogrel 75 mg tab.</t>
  </si>
  <si>
    <t>28's</t>
  </si>
  <si>
    <t>Paracetamol+Orphenadrine tab.</t>
  </si>
  <si>
    <t>Methimazole Tab. 5 mg.</t>
  </si>
  <si>
    <t>Seretide (25/125) inh.</t>
  </si>
  <si>
    <t>kg</t>
  </si>
  <si>
    <t>ถุงมือล้วงรก No.M</t>
  </si>
  <si>
    <t>ถุงมือล้วงรก No.L</t>
  </si>
  <si>
    <t>10 ก้อน</t>
  </si>
  <si>
    <t>ยาแก้ไอมะขามป้อม</t>
  </si>
  <si>
    <t>ชาชงหญ้าดอกขาว</t>
  </si>
  <si>
    <t>ยาเลือดงาม</t>
  </si>
  <si>
    <t>ยาสหัสธารา</t>
  </si>
  <si>
    <t>Adenosine 6 mg/2 ml</t>
  </si>
  <si>
    <t>Amiodarone 150 mg/3 ml</t>
  </si>
  <si>
    <t>Trazodone 50 mg</t>
  </si>
  <si>
    <t>ชุดตรวจสอบประสิทธิภาพเครื่องนึ่ง</t>
  </si>
  <si>
    <t>สรุปแผนการจัดซื้อยา</t>
  </si>
  <si>
    <t>Lopinavir 200 mg+Ritonavir 50 mg</t>
  </si>
  <si>
    <t>กลุ่มงานเภสัชกรรมฯ  โรงพยาบาลโขงเจียม  จ.อุบลราชธานี</t>
  </si>
  <si>
    <t>ตำแหน่งเภสัชกรชำนาญการ</t>
  </si>
  <si>
    <t>ตำแหน่งผู้อำนวยการโรงพยาบาลโขงเจียม</t>
  </si>
  <si>
    <t>ตำแหน่งนายแพทย์สาธารณสุขจังหวัดอุบลราชธานี</t>
  </si>
  <si>
    <t>โรงพยาบาลโขงเจียม   จังหวัดอุบลราขธานี</t>
  </si>
  <si>
    <t>ยา</t>
  </si>
  <si>
    <t>2561</t>
  </si>
  <si>
    <t>450 ml</t>
  </si>
  <si>
    <t>Bromphen. 4 mg+Phenylephrine 10 mg</t>
  </si>
  <si>
    <t xml:space="preserve">Haemaccel </t>
  </si>
  <si>
    <t>Gel</t>
  </si>
  <si>
    <t xml:space="preserve">M. Tussis   60 ml.                                </t>
  </si>
  <si>
    <t xml:space="preserve">Water for Injection 10 ml     </t>
  </si>
  <si>
    <t xml:space="preserve">Water for Injection 100 ml                   </t>
  </si>
  <si>
    <t>ยาอมมะแว้งรสบ๊วย</t>
  </si>
  <si>
    <t>ยาอบสมุนไพร</t>
  </si>
  <si>
    <t>ยาประสะไพล</t>
  </si>
  <si>
    <t>กลีเซอรีนพญายอ</t>
  </si>
  <si>
    <t>จันทลีลา</t>
  </si>
  <si>
    <t>Amoxycillin 250 mg caps.</t>
  </si>
  <si>
    <t>Amoxycillin 500 mg caps.</t>
  </si>
  <si>
    <t>Amitriptyline 10 mg tab.</t>
  </si>
  <si>
    <t>Amitriptyline 25 mg tab.</t>
  </si>
  <si>
    <t>Amoxycillin dry syrup 125mg/5ml</t>
  </si>
  <si>
    <t>Ampicillin 500 mg inj.</t>
  </si>
  <si>
    <t>Ampicillin  1 g inj.</t>
  </si>
  <si>
    <t>Calcium carbonate 1250 mg tab.</t>
  </si>
  <si>
    <t>Chlorpromazine  25 mg. tab.</t>
  </si>
  <si>
    <t>Chlorpromazine  50 mg. tab.</t>
  </si>
  <si>
    <t>Chlorpromazine  100 mg. tab.</t>
  </si>
  <si>
    <t>Clindamycin 600 mg/4ml inj.</t>
  </si>
  <si>
    <t>Clindamycin 150 mg cap</t>
  </si>
  <si>
    <t xml:space="preserve">D-5-N/2 1000 ml.                               </t>
  </si>
  <si>
    <t xml:space="preserve">D-5-W 100 ml.                             </t>
  </si>
  <si>
    <t>Diazepam Inj. 10 mg/2 ml</t>
  </si>
  <si>
    <t>Diclofenac Inj. 75 mg/3 ml</t>
  </si>
  <si>
    <t>Ergotamine+Caffeine 100 mg tab</t>
  </si>
  <si>
    <t>Furosemide Inj. 20 mg/2 ml</t>
  </si>
  <si>
    <t xml:space="preserve">Furosemide Inj. 250 mg/25 ml </t>
  </si>
  <si>
    <t>Gentamicin Inj. 80 mg/2 ml</t>
  </si>
  <si>
    <t xml:space="preserve">Glucose Inj. 50%  50 ml.                        </t>
  </si>
  <si>
    <t>Hyoscine Inj. 20mg/ml</t>
  </si>
  <si>
    <t>Hyoscine syr. 5mg/5ml</t>
  </si>
  <si>
    <t>Hyoscine 10 mg tab.</t>
  </si>
  <si>
    <t>Ipratropium+Fenoterol inh.</t>
  </si>
  <si>
    <t>Isosorbide dinitrate 5 mg tab.</t>
  </si>
  <si>
    <t>Isosorbide dinitrate 10 mg tab.</t>
  </si>
  <si>
    <t>Metronidazole 500 mg/100 ml inj.</t>
  </si>
  <si>
    <t>Metoclopramide Inj. 10 mg/2 ml</t>
  </si>
  <si>
    <t>Medroxyprogesterone 150 mg/3 ml</t>
  </si>
  <si>
    <t>Pethidine Inj. 50 mg/ml</t>
  </si>
  <si>
    <t>Rabies antiserum 1000u/5 ml  inj.</t>
  </si>
  <si>
    <t>Risperidone 1 mg tab.</t>
  </si>
  <si>
    <t>Risperidone 2 mg tab.</t>
  </si>
  <si>
    <t>Sertraline 50 mg tab.</t>
  </si>
  <si>
    <t>Sodium valpoate 200 mg</t>
  </si>
  <si>
    <t>Sodium valpoate 500 mg (CRONO)</t>
  </si>
  <si>
    <t>g</t>
  </si>
  <si>
    <t>Antacid suspension 240 ml</t>
  </si>
  <si>
    <t>Albendazole susp. 400 mg/20 ml</t>
  </si>
  <si>
    <t>Albendazole tab. 200 mg.</t>
  </si>
  <si>
    <t>Allopurinol tab. 100 mg.</t>
  </si>
  <si>
    <t>Amiloride HCl (5)+HCTZ 50 mg</t>
  </si>
  <si>
    <t>Analgesic cream</t>
  </si>
  <si>
    <t>เจ้าหน้าที่</t>
  </si>
  <si>
    <t>สรุปแผนการจัดซื้อเวชภัณฑ์ที่มิใช่ยา ประเภทวัสดุเภสัชกรรม</t>
  </si>
  <si>
    <r>
      <t>Proctosedyl</t>
    </r>
    <r>
      <rPr>
        <vertAlign val="superscript"/>
        <sz val="11"/>
        <rFont val="TH SarabunPSK"/>
        <family val="2"/>
      </rPr>
      <t>(R)</t>
    </r>
  </si>
  <si>
    <r>
      <t>Vitamin K</t>
    </r>
    <r>
      <rPr>
        <vertAlign val="subscript"/>
        <sz val="11"/>
        <rFont val="TH SarabunPSK"/>
        <family val="2"/>
      </rPr>
      <t>1</t>
    </r>
    <r>
      <rPr>
        <sz val="11"/>
        <rFont val="TH SarabunPSK"/>
        <family val="2"/>
      </rPr>
      <t xml:space="preserve"> Inj. 1 mg/0.5 ml</t>
    </r>
  </si>
  <si>
    <t>รหัส</t>
  </si>
  <si>
    <t>สติ๊กเกอร์ฉลากยาน้ำ รพ.สต.</t>
  </si>
  <si>
    <t>น้ำยา Umonium 1L.</t>
  </si>
  <si>
    <t>น้ำยา Umonium 5L.</t>
  </si>
  <si>
    <t>5L</t>
  </si>
  <si>
    <t>ตำแหน่งนักจัดการงานทั่วไปชำนาญการ</t>
  </si>
  <si>
    <t>หัวหน้าเจ้าหน้าที่</t>
  </si>
  <si>
    <t>(นายสุวิทย์  โรจนศักดิ์โสธร)</t>
  </si>
  <si>
    <t>Colostomy bag</t>
  </si>
  <si>
    <t>Cotton Ball  0.35 g.450 g.</t>
  </si>
  <si>
    <t>Cotton Ball  1.4 g.450 g.</t>
  </si>
  <si>
    <t>Disp. Needle  No. 21 x 1.5"</t>
  </si>
  <si>
    <t>Disp. Needle  No. 23 x 1.5"</t>
  </si>
  <si>
    <t>Disp. Needle  No. 24 x 1.5"</t>
  </si>
  <si>
    <t>Disp. Needle  No. 26 x 0.5"</t>
  </si>
  <si>
    <t>Disp. Syringe 1 ml. (BCG)</t>
  </si>
  <si>
    <t>Disp. Syringe 1 ml. (insulin)</t>
  </si>
  <si>
    <t>Disp. Syringe  50 ml.(irrigate)</t>
  </si>
  <si>
    <t>Eye pad</t>
  </si>
  <si>
    <t>Guide wire no.S</t>
  </si>
  <si>
    <t>Guide wire no.M</t>
  </si>
  <si>
    <t>Guide wire no.L</t>
  </si>
  <si>
    <t>I.V. Catheter  No. 18 x 1.25"</t>
  </si>
  <si>
    <t>I.V. Catheter  No. 20 x 1.25"</t>
  </si>
  <si>
    <t>Oxygen Mask with Bag เด็ก</t>
  </si>
  <si>
    <r>
      <t>Urgoderm</t>
    </r>
    <r>
      <rPr>
        <vertAlign val="superscript"/>
        <sz val="12"/>
        <rFont val="TH SarabunPSK"/>
        <family val="2"/>
      </rPr>
      <t>(R)</t>
    </r>
    <r>
      <rPr>
        <sz val="12"/>
        <rFont val="TH SarabunPSK"/>
        <family val="2"/>
      </rPr>
      <t>10 cm. x 10 m.</t>
    </r>
  </si>
  <si>
    <t>250 g</t>
  </si>
  <si>
    <t xml:space="preserve">EKG paper (ม้วน) </t>
  </si>
  <si>
    <t>BP paper</t>
  </si>
  <si>
    <t>ถุงมือล้วงรก No.S</t>
  </si>
  <si>
    <t xml:space="preserve">Betahistine 6 mg tab.           </t>
  </si>
  <si>
    <t>Calcium gluconate Inj. 10%</t>
  </si>
  <si>
    <t>Ciprofloxacin 250 mg. tab.</t>
  </si>
  <si>
    <t>Ciprofloxacin 200 mg. inj.</t>
  </si>
  <si>
    <t>gallon</t>
  </si>
  <si>
    <t>Clozapine 100 mg tab.</t>
  </si>
  <si>
    <t xml:space="preserve">Dexamethasone 4 mg/ml inj. </t>
  </si>
  <si>
    <t>30 ml</t>
  </si>
  <si>
    <t>60 ml</t>
  </si>
  <si>
    <t>Gabapentin 400 mg.</t>
  </si>
  <si>
    <t>Hydrocortisone 100 mg inj.</t>
  </si>
  <si>
    <t>Norplant</t>
  </si>
  <si>
    <t>3 ml</t>
  </si>
  <si>
    <t>10 ml</t>
  </si>
  <si>
    <t>1l.</t>
  </si>
  <si>
    <t>Lactulose syrup</t>
  </si>
  <si>
    <t>100 ml</t>
  </si>
  <si>
    <t>Metoprolol 100 mg tab.</t>
  </si>
  <si>
    <t>28t</t>
  </si>
  <si>
    <t>Metronidazole suspension</t>
  </si>
  <si>
    <t>Mianserin 30 mg. tab.</t>
  </si>
  <si>
    <t xml:space="preserve">Milk of Magnesia </t>
  </si>
  <si>
    <t>1000 ml</t>
  </si>
  <si>
    <t>Nicardipine 2 mg/2 ml inj.</t>
  </si>
  <si>
    <t>Nortriptyline 10 mg tab.</t>
  </si>
  <si>
    <t>Naloxone 0.4 mg/ml inj.</t>
  </si>
  <si>
    <t>Olive oil</t>
  </si>
  <si>
    <t>Contraceptive oral pills</t>
  </si>
  <si>
    <t>Phenytoin 50 mg enfatab</t>
  </si>
  <si>
    <t>Phenytoin 100 mg caps.(prompt)</t>
  </si>
  <si>
    <t>Pilocarpine Eye Drop 2%</t>
  </si>
  <si>
    <t>Lynestrenol 0.5 mg tab.</t>
  </si>
  <si>
    <t>Silversulfadiazine Cream 1% 25g</t>
  </si>
  <si>
    <t>Oral sweet</t>
  </si>
  <si>
    <t>Sodium valpoate oral solution</t>
  </si>
  <si>
    <t>Streptokinase 1.5 mu inj.</t>
  </si>
  <si>
    <t>Sod.chloride enema for children</t>
  </si>
  <si>
    <t>Sod.chloride enema for adult</t>
  </si>
  <si>
    <t>133 ml</t>
  </si>
  <si>
    <t>450 g</t>
  </si>
  <si>
    <t>Verapramil 40 mg tab.</t>
  </si>
  <si>
    <t>Warfarin 2 mg tab.</t>
  </si>
  <si>
    <t>Warfarin 3 mg tab.</t>
  </si>
  <si>
    <t>Warfarin 4 mg tab.</t>
  </si>
  <si>
    <t>Warfarin 5 mg tab.</t>
  </si>
  <si>
    <t>Zinc paste cream</t>
  </si>
  <si>
    <t>30 g</t>
  </si>
  <si>
    <t>ตลับ</t>
  </si>
  <si>
    <t>ยาระบายมะขามแขก</t>
  </si>
  <si>
    <t>ซองซิปพิมพ์ รพ. 8*12 cm</t>
  </si>
  <si>
    <t>ซองซิปพิมพ์ รพ.สต. 8*12 cm</t>
  </si>
  <si>
    <t>ซองซิบใส 4*6  cm</t>
  </si>
  <si>
    <t>ซองซิบใส 7*10  cm</t>
  </si>
  <si>
    <t>ซองซิบใส 8*12  cm</t>
  </si>
  <si>
    <t>ซองซิบใส 10*15  cm</t>
  </si>
  <si>
    <t>ซองซิบใส 15*23  cm</t>
  </si>
  <si>
    <t>ซองซิบใส 20*30  cm</t>
  </si>
  <si>
    <t>ซองซิบสีชา 6*8 cm</t>
  </si>
  <si>
    <t>ซองซิบสีชา 7*10 cm</t>
  </si>
  <si>
    <t>ซองซิบสีชา 9*13 cm</t>
  </si>
  <si>
    <t>ซองซิบสีชา 10*15 cm</t>
  </si>
  <si>
    <t>Chromic Catgut No.0 (ติดเข็ม sterile)</t>
  </si>
  <si>
    <t>Chromic Catgut No.2/0 (ติดเข็ม sterile) 37 mm</t>
  </si>
  <si>
    <t xml:space="preserve">Chromic Catgut No.3/0 (ติดเข็ม sterile)  </t>
  </si>
  <si>
    <t>Chromic Catgut No.4/0 (ติดเข็ม sterile)  16 mm</t>
  </si>
  <si>
    <t>1=ED/ 2=NED</t>
  </si>
  <si>
    <t>Arm sling  No.S</t>
  </si>
  <si>
    <t>Arm sling  No.M</t>
  </si>
  <si>
    <t>Arm sling  No.L</t>
  </si>
  <si>
    <t>Carvedilol Tab. 12.5 mg.</t>
  </si>
  <si>
    <t xml:space="preserve">Triferdine Tab. </t>
  </si>
  <si>
    <t>Dicloxacillin Cap. 250mg</t>
  </si>
  <si>
    <t>Dicloxacillin dry syrup 62.5mg/5ml</t>
  </si>
  <si>
    <t>Amoxycillin400mg+Clavulanic 57mg syrup</t>
  </si>
  <si>
    <t xml:space="preserve">Aromatic Ammonia Spirit  450 ml             </t>
  </si>
  <si>
    <t>ชื่อวัสดุเภสัชกรรม</t>
  </si>
  <si>
    <t>วัสดุเภสัชกรรม</t>
  </si>
  <si>
    <t>2562</t>
  </si>
  <si>
    <t>(นายวรยุทธ  เลิศแล้ว)</t>
  </si>
  <si>
    <t>(นายสิทธิพงษ์  อุ่นทวง)</t>
  </si>
  <si>
    <t>Feeding Tube  No. 18</t>
  </si>
  <si>
    <t>Hard Collar  ผู้ใหญ่ แบบปรับได้</t>
  </si>
  <si>
    <t>Gauze dressing  3" x 6"</t>
  </si>
  <si>
    <t>แก๊สเอทธิลีนออกไซด์</t>
  </si>
  <si>
    <t>กระป๋อง</t>
  </si>
  <si>
    <t xml:space="preserve">Alfuzosin 10 mg </t>
  </si>
  <si>
    <t>Clonazepam 1 mg tab.</t>
  </si>
  <si>
    <t>Clozapine 25 mg tab.</t>
  </si>
  <si>
    <t>Dapsone Tab. 100 mg.</t>
  </si>
  <si>
    <t>Dipotassium clorazepate cap 5 mg</t>
  </si>
  <si>
    <t>Hydralazine Tab. 25 mg.</t>
  </si>
  <si>
    <t>Hydrochlorothiazide Tab. 50 mg.</t>
  </si>
  <si>
    <t xml:space="preserve">Lithium caps. 300 mg </t>
  </si>
  <si>
    <t xml:space="preserve">Morphine sulfate Tab. 10 mg. </t>
  </si>
  <si>
    <t>Norethisterone Tab. 5 mg.</t>
  </si>
  <si>
    <t xml:space="preserve">Normal Saline Solution  100 ml                 </t>
  </si>
  <si>
    <t xml:space="preserve">Normal Saline Solution  1000 ml             </t>
  </si>
  <si>
    <t>Omeprazole 20 mg capsule</t>
  </si>
  <si>
    <t>Phenytoin 100 mg caps. (SR)</t>
  </si>
  <si>
    <t>Povidone Iodine 10% 450ml</t>
  </si>
  <si>
    <t>Pyridostigmine Tab. 60 mg.</t>
  </si>
  <si>
    <t>Sodium bicarbonate Tab. 300 mg</t>
  </si>
  <si>
    <t xml:space="preserve">Rifampicin caps. 450 mg </t>
  </si>
  <si>
    <t xml:space="preserve">Isoniazid Tab. 100 mg </t>
  </si>
  <si>
    <t>Ethambutol Tab. 400 mg</t>
  </si>
  <si>
    <t xml:space="preserve">Rifampicin caps. 300 mg </t>
  </si>
  <si>
    <t>Pyrazinamide Tab. 500 mg.</t>
  </si>
  <si>
    <t>Haloperidol Inj. 50 mg/ml</t>
  </si>
  <si>
    <t>Norepinephrine 4 mg/4 ml inj.</t>
  </si>
  <si>
    <t>Penicillin G sodium Inj. 5 MU</t>
  </si>
  <si>
    <t>Trihexyphenidyl HCl Tab. 2 mg</t>
  </si>
  <si>
    <t>Trihexyphenidyl HCl Tab. 5 mg</t>
  </si>
  <si>
    <t>Lidocaine 2% viscous</t>
  </si>
  <si>
    <t>Magnesium sulfate 10% inj. 10 ml</t>
  </si>
  <si>
    <t>Magnesium sulfate 50% inj. 2 ml</t>
  </si>
  <si>
    <t>Phenytoin 250 mg/5 ml nj.</t>
  </si>
  <si>
    <t xml:space="preserve">D-5-W 500 ml.                             </t>
  </si>
  <si>
    <t>Potassium chloride Elixir 1000 ml</t>
  </si>
  <si>
    <t xml:space="preserve">Simethicone 40 mg/0.6 ml </t>
  </si>
  <si>
    <t>Chloramphenicol Eye Oint. 1%</t>
  </si>
  <si>
    <t>Mianserin 10 mg. tab.</t>
  </si>
  <si>
    <t>ยาทับหม้อเกลือ</t>
  </si>
  <si>
    <t>L-S support size S</t>
  </si>
  <si>
    <t>L-S support size M</t>
  </si>
  <si>
    <t>L-S support size L</t>
  </si>
  <si>
    <t>L-S support size XL</t>
  </si>
  <si>
    <t>knee support  size S</t>
  </si>
  <si>
    <t>knee support  size M</t>
  </si>
  <si>
    <t>knee support  size L</t>
  </si>
  <si>
    <t>knee support  size XL</t>
  </si>
  <si>
    <t>Ankle support size S</t>
  </si>
  <si>
    <t>Ankle support size M</t>
  </si>
  <si>
    <t>Ankle support size L</t>
  </si>
  <si>
    <t>Ankle support size XL</t>
  </si>
  <si>
    <t>1-point cane</t>
  </si>
  <si>
    <t>3-point cane</t>
  </si>
  <si>
    <t>walker</t>
  </si>
  <si>
    <t>ไม้ค้ำยัน 35 นิ้ว</t>
  </si>
  <si>
    <t>ไม้ค้ำยัน 42 นิ้ว</t>
  </si>
  <si>
    <t>ไม้ค้ำยัน 46 นิ้ว</t>
  </si>
  <si>
    <t>ไม้ค้ำยัน 48 นิ้ว</t>
  </si>
  <si>
    <t>ไม้ค้ำยัน 50 นิ้ว</t>
  </si>
  <si>
    <t>ไม้ค้ำยัน 52 นิ้ว</t>
  </si>
  <si>
    <t>ไม้ค้ำยัน 54 นิ้ว</t>
  </si>
  <si>
    <t>228704</t>
  </si>
  <si>
    <t>801719</t>
  </si>
  <si>
    <t>836219</t>
  </si>
  <si>
    <t>230916</t>
  </si>
  <si>
    <t>536910</t>
  </si>
  <si>
    <t>582079</t>
  </si>
  <si>
    <t>652046</t>
  </si>
  <si>
    <t>699163</t>
  </si>
  <si>
    <t>238492</t>
  </si>
  <si>
    <t>519453</t>
  </si>
  <si>
    <t>244734</t>
  </si>
  <si>
    <t>244775</t>
  </si>
  <si>
    <t>200119</t>
  </si>
  <si>
    <t>226695</t>
  </si>
  <si>
    <t>226483</t>
  </si>
  <si>
    <t>914289</t>
  </si>
  <si>
    <t>229164</t>
  </si>
  <si>
    <t>584611</t>
  </si>
  <si>
    <t>840347</t>
  </si>
  <si>
    <t>539549</t>
  </si>
  <si>
    <t>801871</t>
  </si>
  <si>
    <t>782200</t>
  </si>
  <si>
    <t>529308</t>
  </si>
  <si>
    <t>226340</t>
  </si>
  <si>
    <t>250319</t>
  </si>
  <si>
    <t>246352</t>
  </si>
  <si>
    <t>802062</t>
  </si>
  <si>
    <t>Atropine sulfate Inj. 0.6 mg/ml</t>
  </si>
  <si>
    <t>949571</t>
  </si>
  <si>
    <t>259406</t>
  </si>
  <si>
    <t>259842</t>
  </si>
  <si>
    <t>251198</t>
  </si>
  <si>
    <t>267188</t>
  </si>
  <si>
    <t>664590</t>
  </si>
  <si>
    <t>491053</t>
  </si>
  <si>
    <t>737737</t>
  </si>
  <si>
    <t>767025</t>
  </si>
  <si>
    <t>201143</t>
  </si>
  <si>
    <t>246895</t>
  </si>
  <si>
    <t>272261</t>
  </si>
  <si>
    <t>977511</t>
  </si>
  <si>
    <t>961302</t>
  </si>
  <si>
    <t>694511</t>
  </si>
  <si>
    <t>525819</t>
  </si>
  <si>
    <t>655942</t>
  </si>
  <si>
    <t>838121</t>
  </si>
  <si>
    <t>Chloroquine phosphate Tab. 250 mg</t>
  </si>
  <si>
    <t>Chlorhexidine gluconate Scrub 4%</t>
  </si>
  <si>
    <t>846677</t>
  </si>
  <si>
    <t>281164</t>
  </si>
  <si>
    <t>869870</t>
  </si>
  <si>
    <t>783693</t>
  </si>
  <si>
    <t>858114</t>
  </si>
  <si>
    <t>268925</t>
  </si>
  <si>
    <t>368362</t>
  </si>
  <si>
    <t>279709</t>
  </si>
  <si>
    <t>266371</t>
  </si>
  <si>
    <t>981632</t>
  </si>
  <si>
    <t>553772</t>
  </si>
  <si>
    <t>229782</t>
  </si>
  <si>
    <t>201812</t>
  </si>
  <si>
    <t>495562</t>
  </si>
  <si>
    <t>270733</t>
  </si>
  <si>
    <t>554401</t>
  </si>
  <si>
    <t>287783</t>
  </si>
  <si>
    <t>287731</t>
  </si>
  <si>
    <t>915413</t>
  </si>
  <si>
    <t>279296</t>
  </si>
  <si>
    <t>682091</t>
  </si>
  <si>
    <t>636069</t>
  </si>
  <si>
    <t>230294</t>
  </si>
  <si>
    <t>528289</t>
  </si>
  <si>
    <t>529116</t>
  </si>
  <si>
    <t>528941</t>
  </si>
  <si>
    <t>528340</t>
  </si>
  <si>
    <t>528546</t>
  </si>
  <si>
    <t>528607</t>
  </si>
  <si>
    <t>317329</t>
  </si>
  <si>
    <t>555733</t>
  </si>
  <si>
    <t>784716</t>
  </si>
  <si>
    <t>Dextran 40 Solution 10%</t>
  </si>
  <si>
    <t>247344</t>
  </si>
  <si>
    <t>560396</t>
  </si>
  <si>
    <t>255995</t>
  </si>
  <si>
    <t>256041</t>
  </si>
  <si>
    <t>238127</t>
  </si>
  <si>
    <t>201284</t>
  </si>
  <si>
    <t>202391</t>
  </si>
  <si>
    <t>610966</t>
  </si>
  <si>
    <t>767906</t>
  </si>
  <si>
    <t>357287</t>
  </si>
  <si>
    <t>273063</t>
  </si>
  <si>
    <t>560723</t>
  </si>
  <si>
    <t>266509</t>
  </si>
  <si>
    <t>532636</t>
  </si>
  <si>
    <t>255171</t>
  </si>
  <si>
    <t>614680</t>
  </si>
  <si>
    <t>735834</t>
  </si>
  <si>
    <t>273230</t>
  </si>
  <si>
    <t>226412</t>
  </si>
  <si>
    <t>746492</t>
  </si>
  <si>
    <t>746444</t>
  </si>
  <si>
    <t>270588</t>
  </si>
  <si>
    <t>786964</t>
  </si>
  <si>
    <t>227018</t>
  </si>
  <si>
    <t>767382</t>
  </si>
  <si>
    <t>838006</t>
  </si>
  <si>
    <t xml:space="preserve">Ferrous fumarate drop </t>
  </si>
  <si>
    <t>263968</t>
  </si>
  <si>
    <t>764475</t>
  </si>
  <si>
    <t>247815</t>
  </si>
  <si>
    <t>689609</t>
  </si>
  <si>
    <t>785195</t>
  </si>
  <si>
    <t>562364</t>
  </si>
  <si>
    <t>562412</t>
  </si>
  <si>
    <t>304012</t>
  </si>
  <si>
    <t>314908</t>
  </si>
  <si>
    <t>388613</t>
  </si>
  <si>
    <t>726216</t>
  </si>
  <si>
    <t>712486</t>
  </si>
  <si>
    <t>248314</t>
  </si>
  <si>
    <t>521276</t>
  </si>
  <si>
    <t>616150</t>
  </si>
  <si>
    <t>247993</t>
  </si>
  <si>
    <t>776633</t>
  </si>
  <si>
    <t>785554</t>
  </si>
  <si>
    <t>763948</t>
  </si>
  <si>
    <t>341888</t>
  </si>
  <si>
    <t>331166</t>
  </si>
  <si>
    <t>331215</t>
  </si>
  <si>
    <t>782122</t>
  </si>
  <si>
    <t>297857</t>
  </si>
  <si>
    <t>849295</t>
  </si>
  <si>
    <t>731554</t>
  </si>
  <si>
    <t>227266</t>
  </si>
  <si>
    <t>767664</t>
  </si>
  <si>
    <t>762374</t>
  </si>
  <si>
    <t>643980</t>
  </si>
  <si>
    <t>204889</t>
  </si>
  <si>
    <t>204929</t>
  </si>
  <si>
    <t>204993</t>
  </si>
  <si>
    <t>822984</t>
  </si>
  <si>
    <t>911331</t>
  </si>
  <si>
    <t>992992</t>
  </si>
  <si>
    <t>657748</t>
  </si>
  <si>
    <t>992971</t>
  </si>
  <si>
    <t>657846</t>
  </si>
  <si>
    <t>992959</t>
  </si>
  <si>
    <t>247079</t>
  </si>
  <si>
    <t>350580</t>
  </si>
  <si>
    <t>762083</t>
  </si>
  <si>
    <t>673177</t>
  </si>
  <si>
    <t>262631</t>
  </si>
  <si>
    <t>618179</t>
  </si>
  <si>
    <t>764169</t>
  </si>
  <si>
    <t>1116457</t>
  </si>
  <si>
    <t>737943</t>
  </si>
  <si>
    <t>362550</t>
  </si>
  <si>
    <t>233816</t>
  </si>
  <si>
    <t>246709</t>
  </si>
  <si>
    <t>246750</t>
  </si>
  <si>
    <t>206200</t>
  </si>
  <si>
    <t>645678</t>
  </si>
  <si>
    <t>301211</t>
  </si>
  <si>
    <t>670530</t>
  </si>
  <si>
    <t>666823</t>
  </si>
  <si>
    <t>811657</t>
  </si>
  <si>
    <t>761208</t>
  </si>
  <si>
    <t>736500</t>
  </si>
  <si>
    <t>378957</t>
  </si>
  <si>
    <t>379155</t>
  </si>
  <si>
    <t>206318</t>
  </si>
  <si>
    <t>696858</t>
  </si>
  <si>
    <t>375112</t>
  </si>
  <si>
    <t>761323</t>
  </si>
  <si>
    <t>Methylergometrine 0.2 mg/ml inj.</t>
  </si>
  <si>
    <t>967197</t>
  </si>
  <si>
    <t>261823</t>
  </si>
  <si>
    <t>520626</t>
  </si>
  <si>
    <t>376010</t>
  </si>
  <si>
    <t>621218</t>
  </si>
  <si>
    <t>777305</t>
  </si>
  <si>
    <t>535907</t>
  </si>
  <si>
    <t>535527</t>
  </si>
  <si>
    <t>676191</t>
  </si>
  <si>
    <t>676693</t>
  </si>
  <si>
    <t>521000</t>
  </si>
  <si>
    <t>770440</t>
  </si>
  <si>
    <t>572130</t>
  </si>
  <si>
    <t>391943</t>
  </si>
  <si>
    <t>325697</t>
  </si>
  <si>
    <t>801522</t>
  </si>
  <si>
    <t>789504</t>
  </si>
  <si>
    <t>698204</t>
  </si>
  <si>
    <t>680466</t>
  </si>
  <si>
    <t>394636</t>
  </si>
  <si>
    <t>787830</t>
  </si>
  <si>
    <t>727267</t>
  </si>
  <si>
    <t>207543</t>
  </si>
  <si>
    <t>844550</t>
  </si>
  <si>
    <t>940000</t>
  </si>
  <si>
    <t>339405</t>
  </si>
  <si>
    <t>520880</t>
  </si>
  <si>
    <t>747546</t>
  </si>
  <si>
    <t>228450</t>
  </si>
  <si>
    <t>747145</t>
  </si>
  <si>
    <t>973523</t>
  </si>
  <si>
    <t>666899</t>
  </si>
  <si>
    <t>660761</t>
  </si>
  <si>
    <t>320723</t>
  </si>
  <si>
    <t>293818</t>
  </si>
  <si>
    <t>293860</t>
  </si>
  <si>
    <t>535976</t>
  </si>
  <si>
    <t>373233</t>
  </si>
  <si>
    <t>865707</t>
  </si>
  <si>
    <t>313328</t>
  </si>
  <si>
    <t>301731</t>
  </si>
  <si>
    <t>313257</t>
  </si>
  <si>
    <t>522432</t>
  </si>
  <si>
    <t>890981</t>
  </si>
  <si>
    <t>768510</t>
  </si>
  <si>
    <t>937984</t>
  </si>
  <si>
    <t>858568</t>
  </si>
  <si>
    <t>871154</t>
  </si>
  <si>
    <t>871385</t>
  </si>
  <si>
    <t>237007</t>
  </si>
  <si>
    <t>417521</t>
  </si>
  <si>
    <t>909988</t>
  </si>
  <si>
    <t>246174</t>
  </si>
  <si>
    <t>400589</t>
  </si>
  <si>
    <t>269163</t>
  </si>
  <si>
    <t>520004</t>
  </si>
  <si>
    <t>762666</t>
  </si>
  <si>
    <t>862174</t>
  </si>
  <si>
    <t>577832</t>
  </si>
  <si>
    <t xml:space="preserve">Ranitidine HCl Inj. 25 mg/ml </t>
  </si>
  <si>
    <t>208405</t>
  </si>
  <si>
    <t>282844</t>
  </si>
  <si>
    <t>427571</t>
  </si>
  <si>
    <t>807804</t>
  </si>
  <si>
    <t>430735</t>
  </si>
  <si>
    <t>388422</t>
  </si>
  <si>
    <t>239773</t>
  </si>
  <si>
    <t>879263</t>
  </si>
  <si>
    <t>879237</t>
  </si>
  <si>
    <t>527368</t>
  </si>
  <si>
    <t>522631</t>
  </si>
  <si>
    <t>634858</t>
  </si>
  <si>
    <t>247290</t>
  </si>
  <si>
    <t>816614</t>
  </si>
  <si>
    <t>652235</t>
  </si>
  <si>
    <t>827788</t>
  </si>
  <si>
    <t>635761</t>
  </si>
  <si>
    <t>232381</t>
  </si>
  <si>
    <t>208621</t>
  </si>
  <si>
    <t>768743</t>
  </si>
  <si>
    <t>738438</t>
  </si>
  <si>
    <t>963385</t>
  </si>
  <si>
    <t>770639</t>
  </si>
  <si>
    <t>485482</t>
  </si>
  <si>
    <t>644552</t>
  </si>
  <si>
    <t>644620</t>
  </si>
  <si>
    <t>521564</t>
  </si>
  <si>
    <t>854169</t>
  </si>
  <si>
    <t>233454</t>
  </si>
  <si>
    <t>208802</t>
  </si>
  <si>
    <t>579059</t>
  </si>
  <si>
    <t>910975</t>
  </si>
  <si>
    <t>761905</t>
  </si>
  <si>
    <t>779714</t>
  </si>
  <si>
    <t>779746</t>
  </si>
  <si>
    <t>395867</t>
  </si>
  <si>
    <t>428111</t>
  </si>
  <si>
    <t>522696</t>
  </si>
  <si>
    <t>864662</t>
  </si>
  <si>
    <t>580655</t>
  </si>
  <si>
    <t>644864</t>
  </si>
  <si>
    <t>799008</t>
  </si>
  <si>
    <t>671974</t>
  </si>
  <si>
    <t>671919</t>
  </si>
  <si>
    <t>881512</t>
  </si>
  <si>
    <t>849749</t>
  </si>
  <si>
    <t>464079</t>
  </si>
  <si>
    <t>716173</t>
  </si>
  <si>
    <t>716224</t>
  </si>
  <si>
    <t>882376</t>
  </si>
  <si>
    <t>209823</t>
  </si>
  <si>
    <t>791047</t>
  </si>
  <si>
    <t>769223</t>
  </si>
  <si>
    <t>665283</t>
  </si>
  <si>
    <t>235912</t>
  </si>
  <si>
    <t>Vitamin D3 caps. 0.25 mcg</t>
  </si>
  <si>
    <t>574986</t>
  </si>
  <si>
    <t>209984</t>
  </si>
  <si>
    <t>209997</t>
  </si>
  <si>
    <t>210005</t>
  </si>
  <si>
    <t>210014</t>
  </si>
  <si>
    <t>760059</t>
  </si>
  <si>
    <t>1101639</t>
  </si>
  <si>
    <t>951379</t>
  </si>
  <si>
    <t>714947</t>
  </si>
  <si>
    <t>714877</t>
  </si>
  <si>
    <t>714733</t>
  </si>
  <si>
    <t>รหัส GPU</t>
  </si>
  <si>
    <t>ประจำปีงบประมาณ 2564</t>
  </si>
  <si>
    <t>แผนจัดซื้อเวชภัณฑ์ยา  ประจำปีงบประมาณ 2564</t>
  </si>
  <si>
    <t>ประมาณการใช้ปี 2564</t>
  </si>
  <si>
    <t>ประมาณการจัดซื้อปี 2564</t>
  </si>
  <si>
    <t xml:space="preserve">แผนจัดซื้อวัสดุการแพทย์   ประจำปีงบประมาณ 2564  </t>
  </si>
  <si>
    <t>2563</t>
  </si>
  <si>
    <t>แผนจัดซื้อวัสดุเภสัชกรรม   ประจำปีงบประมาณ 2564</t>
  </si>
  <si>
    <t>ซองซีล sterile ขยายข้าง 14 นิ้ว</t>
  </si>
  <si>
    <t>ซองซีล sterile 2 นิ้ว</t>
  </si>
  <si>
    <t>ซองซีล sterile 3 นิ้ว</t>
  </si>
  <si>
    <t>ซองซีล sterile 4 นิ้ว</t>
  </si>
  <si>
    <t>ซองซีล sterile 6 นิ้ว</t>
  </si>
  <si>
    <t>ซองซีล sterile 8 นิ้ว</t>
  </si>
  <si>
    <t>สติ๊กเกอร์ supply 5*2.2 cm (ขาว)</t>
  </si>
  <si>
    <t>สติ๊กเกอร์ฉลากยา Thermal 7*7 cm (รพ.สต.)</t>
  </si>
  <si>
    <t>สติ๊กเกอร์ฉลากยา Thermal 10*7 cm (รพ.)</t>
  </si>
  <si>
    <t>สติ๊กเกอร์ supply 4.7*8.16 cm (ขาว-แดง)</t>
  </si>
  <si>
    <t xml:space="preserve">EKG cream </t>
  </si>
  <si>
    <t>IV Set เด็ก</t>
  </si>
  <si>
    <t>IV Set ผู้ใหญ่</t>
  </si>
  <si>
    <t>Oxygen Canular เด็ก</t>
  </si>
  <si>
    <t>Oxygen Canular ผู้ใหญ่</t>
  </si>
  <si>
    <t>Suction Catheter  No. 18</t>
  </si>
  <si>
    <t>Cover all</t>
  </si>
  <si>
    <t>Silk No. 2/0  (ไม่ติดเข็ม sterile)</t>
  </si>
  <si>
    <t>Silk No. 4/0  (ไม่ติดเข็ม sterile)</t>
  </si>
  <si>
    <t>Oxygen gas</t>
  </si>
  <si>
    <t>Surgical Gown</t>
  </si>
  <si>
    <t>Surgical Glove No. 6</t>
  </si>
  <si>
    <t>Surgical Glove No. 6.5</t>
  </si>
  <si>
    <t>Surgical Glove No. 7</t>
  </si>
  <si>
    <t>Surgical Glove No. 7.5</t>
  </si>
  <si>
    <t>ถัง</t>
  </si>
  <si>
    <t>ยาริดสีดวงทวารแคปซูล</t>
  </si>
  <si>
    <t>ขมิ้นชันแคปซูล</t>
  </si>
  <si>
    <t>ฟ้าทะลายโจรแคปซูล</t>
  </si>
  <si>
    <t>คาลาไมย์พญายอ</t>
  </si>
  <si>
    <t xml:space="preserve">Amoxycillin500mg+Clavulanic 125mg </t>
  </si>
  <si>
    <t>Clotrimazole Vaginal Tab. 100 mg</t>
  </si>
  <si>
    <t>Lamivudine 150 mg tab.</t>
  </si>
  <si>
    <t>Levofloxacin 500 mg tab.</t>
  </si>
  <si>
    <t>Methylphenidrate 10 mg tab.</t>
  </si>
  <si>
    <t xml:space="preserve">Rubbing Alcohol  70% 60 ml      </t>
  </si>
  <si>
    <t>Rubbing Alcohol 70%  450 ml</t>
  </si>
  <si>
    <t>Tenofovir 300 mg capsule</t>
  </si>
  <si>
    <t>Ferrous fumarate syrup</t>
  </si>
  <si>
    <t>Ipratropium+Fenoterol solution</t>
  </si>
  <si>
    <t>Polymycin+Neomycin eye drop</t>
  </si>
  <si>
    <t>Povidone Iodine 10% 15 ml</t>
  </si>
  <si>
    <t xml:space="preserve">Calcium polystyrene powder (Kalemate) </t>
  </si>
  <si>
    <t>Vitamin B1 100 mg Tab.</t>
  </si>
  <si>
    <t>Vitamin B6 50 mg Tab.</t>
  </si>
  <si>
    <t>Glyceryl Guaiacolate Syrup 100mg/5ml</t>
  </si>
  <si>
    <t>Glyceryl Guaiacolate 100 mg tab.</t>
  </si>
  <si>
    <t xml:space="preserve">D-5-N/5 500 ml.                                 </t>
  </si>
  <si>
    <t xml:space="preserve">D-5-S 1000 ml.                               </t>
  </si>
  <si>
    <t xml:space="preserve">D-5-N/3 500 ml.                                  </t>
  </si>
  <si>
    <t>715713</t>
  </si>
  <si>
    <t>256854</t>
  </si>
  <si>
    <t>257034</t>
  </si>
  <si>
    <t>298101</t>
  </si>
  <si>
    <t>322052</t>
  </si>
  <si>
    <t>หน่วย</t>
  </si>
  <si>
    <t>สติ๊กเกอร์ฉลากยาแบ่งบรรจุ</t>
  </si>
  <si>
    <t>แก๊สออกซิเจน 0.5 คิว</t>
  </si>
  <si>
    <t>แก๊สออกซิเจน 1.5 คิว</t>
  </si>
  <si>
    <t>แก๊สออกซิเจน 6 คิว</t>
  </si>
  <si>
    <t>สรุปแผนการจัดซื้อเวชภัณฑ์ที่มิใช่ยา ประเภทวัสดุวิทยาศาสตร์การแพทย์</t>
  </si>
  <si>
    <t>งานเทคนิคการแพทย์ โรงพยาบาลโขงเจียม จ.อุบลราชธานี</t>
  </si>
  <si>
    <t>วัสดุวิทยาศาสตร์การแพทย์</t>
  </si>
  <si>
    <t>แผนจัดซื้อยาและเวชภัณฑ์ ประจำปีงบประมาณ 2564 (วัสดุวิทยาศาสตร์การแพทย์)</t>
  </si>
  <si>
    <t>โรงพยาบาลโขงเจียม จังหวัดอุบลราชธานี</t>
  </si>
  <si>
    <t>รูป</t>
  </si>
  <si>
    <t>ขนาด</t>
  </si>
  <si>
    <t>อัตราการใช้ย้อน</t>
  </si>
  <si>
    <t>ประมาณ</t>
  </si>
  <si>
    <t>ยอด</t>
  </si>
  <si>
    <t>ประมาณการ</t>
  </si>
  <si>
    <t>ราคา</t>
  </si>
  <si>
    <t>มูลค่ารวม</t>
  </si>
  <si>
    <t>งวดที่ 1</t>
  </si>
  <si>
    <t>งวดที่ 2</t>
  </si>
  <si>
    <t>งวดที่ 3</t>
  </si>
  <si>
    <t>งวดที่ 4</t>
  </si>
  <si>
    <t>วัสดุ</t>
  </si>
  <si>
    <t>ชื่อวัสดุวิทยาศาสตร์การแพทย์</t>
  </si>
  <si>
    <t>แบบ</t>
  </si>
  <si>
    <t>บรรจุ</t>
  </si>
  <si>
    <t>หลัง 3 ปี</t>
  </si>
  <si>
    <t>การใช้ปี</t>
  </si>
  <si>
    <t>ยก</t>
  </si>
  <si>
    <t>จัดซื้อปี</t>
  </si>
  <si>
    <t>ต่อ</t>
  </si>
  <si>
    <t>(บาท)</t>
  </si>
  <si>
    <t>มา</t>
  </si>
  <si>
    <t>มูลค่า(บาท)</t>
  </si>
  <si>
    <t>วัสดุอุปกรณ์ซัพพลายทั่วไป</t>
  </si>
  <si>
    <t>AC001</t>
  </si>
  <si>
    <t xml:space="preserve">Tube EDTA 0.5 ml  </t>
  </si>
  <si>
    <t>pack</t>
  </si>
  <si>
    <t>AC003</t>
  </si>
  <si>
    <t xml:space="preserve"> K3 EDTA blood 3 ml (Vacuum) </t>
  </si>
  <si>
    <t>AC007</t>
  </si>
  <si>
    <t xml:space="preserve">Tube Lithium heparin 4 ml (Vacuum) </t>
  </si>
  <si>
    <t>AC012</t>
  </si>
  <si>
    <t>Tube NaF tube 2 ml  (Vacuum)</t>
  </si>
  <si>
    <t>AC015</t>
  </si>
  <si>
    <t>clote acctivator 3 ml  (Vacuum)</t>
  </si>
  <si>
    <t>AC020</t>
  </si>
  <si>
    <t>Tube  13x100 mm Glass</t>
  </si>
  <si>
    <t>AC021</t>
  </si>
  <si>
    <t>Test tube 10 X 75 mm Glass</t>
  </si>
  <si>
    <t>AC024</t>
  </si>
  <si>
    <t>Hematocrit tube - Red</t>
  </si>
  <si>
    <t>AC026</t>
  </si>
  <si>
    <t>Cover glass 22 X 22 mm</t>
  </si>
  <si>
    <t>Box</t>
  </si>
  <si>
    <t>AC029</t>
  </si>
  <si>
    <t>Immersion oil</t>
  </si>
  <si>
    <t>AC030</t>
  </si>
  <si>
    <t>กระดาษเช็ดเลนส์</t>
  </si>
  <si>
    <t>AC031</t>
  </si>
  <si>
    <t>Parafilm</t>
  </si>
  <si>
    <t>AC034</t>
  </si>
  <si>
    <t>กระป๋องทิ้งเข็ม (Safety Box)</t>
  </si>
  <si>
    <t>AC037</t>
  </si>
  <si>
    <t>Slide ฝ้า</t>
  </si>
  <si>
    <t>AC044</t>
  </si>
  <si>
    <t>Tip 10-200 ul</t>
  </si>
  <si>
    <t>ถุง</t>
  </si>
  <si>
    <t>AC045</t>
  </si>
  <si>
    <t>Tip 200-1,000 ul</t>
  </si>
  <si>
    <t>AC048</t>
  </si>
  <si>
    <t>กระป๋องเก็บปัสสาวะ 40 ml</t>
  </si>
  <si>
    <t>AC061</t>
  </si>
  <si>
    <t>ตลับอุจจาระ</t>
  </si>
  <si>
    <t>AC062</t>
  </si>
  <si>
    <t>ตลับเสมหะ</t>
  </si>
  <si>
    <t>....................................................</t>
  </si>
  <si>
    <t>(นายวรยุทธ เลิศแล้ว)</t>
  </si>
  <si>
    <t>AC070</t>
  </si>
  <si>
    <t>Lamp สำหรับกล้องจุลทรรศน์</t>
  </si>
  <si>
    <t>AC075</t>
  </si>
  <si>
    <t>เทอโมมิเตอร์ดิจิตอล</t>
  </si>
  <si>
    <t>AC078</t>
  </si>
  <si>
    <t>สติ๊กเกอร์ติดภาชนะ (เครื่อง Printer)</t>
  </si>
  <si>
    <t>AC121</t>
  </si>
  <si>
    <t>กระดาษกรอง No.1 Whatman</t>
  </si>
  <si>
    <t>AC133</t>
  </si>
  <si>
    <t>ใบRequested lab</t>
  </si>
  <si>
    <t>งานธนาคารเลือด (Blood Bank : BB)</t>
  </si>
  <si>
    <t>BB001</t>
  </si>
  <si>
    <t>Anti-A</t>
  </si>
  <si>
    <t>BB002</t>
  </si>
  <si>
    <t>Anti-B</t>
  </si>
  <si>
    <t>BB003</t>
  </si>
  <si>
    <t>Anti-AB</t>
  </si>
  <si>
    <t>BB004</t>
  </si>
  <si>
    <t>Anti-D</t>
  </si>
  <si>
    <t>BB005</t>
  </si>
  <si>
    <t>Anti-Human-globulin</t>
  </si>
  <si>
    <t>BB006</t>
  </si>
  <si>
    <t>Standard A cell</t>
  </si>
  <si>
    <t>BB007</t>
  </si>
  <si>
    <t>Standard B cell</t>
  </si>
  <si>
    <t>BB008</t>
  </si>
  <si>
    <t>Standard O1 cell</t>
  </si>
  <si>
    <t>BB009</t>
  </si>
  <si>
    <t>LISS</t>
  </si>
  <si>
    <t>งานภูมิคุ้มกัน (Immunology : IM)</t>
  </si>
  <si>
    <t>IM002</t>
  </si>
  <si>
    <t>ชุดตรวจ  Anti - HIV  (Rapid)</t>
  </si>
  <si>
    <t>Test</t>
  </si>
  <si>
    <t xml:space="preserve">ชุดตรวจ  Anti - HIV (Rapid ) </t>
  </si>
  <si>
    <t>IM007</t>
  </si>
  <si>
    <t>ชุดตรวจ  HBs Ag (Rapid )</t>
  </si>
  <si>
    <t>IM009</t>
  </si>
  <si>
    <t>ชุดตรวจ  Anti - HBs (Rapid )</t>
  </si>
  <si>
    <t>IM015</t>
  </si>
  <si>
    <t>ชุดตรวจ  Anti - HCV (Rapid )</t>
  </si>
  <si>
    <t>IM032</t>
  </si>
  <si>
    <t xml:space="preserve">Leptospirosis antibody IgM (Strip) </t>
  </si>
  <si>
    <t>IM040</t>
  </si>
  <si>
    <t xml:space="preserve">แถบตรวจ Pregnancy  Test  </t>
  </si>
  <si>
    <t>IM041</t>
  </si>
  <si>
    <t>แถบตรวจ Malaria</t>
  </si>
  <si>
    <t>IM043</t>
  </si>
  <si>
    <t>แถบตรวจMetamphetamine</t>
  </si>
  <si>
    <t>IM044</t>
  </si>
  <si>
    <t>แถบตรวจกัญชา</t>
  </si>
  <si>
    <t>งานจุลชีววิทยา (Micorbiology : MB)</t>
  </si>
  <si>
    <t>MB001</t>
  </si>
  <si>
    <t>Gram stain set</t>
  </si>
  <si>
    <t>MB002</t>
  </si>
  <si>
    <t>AFB stain set</t>
  </si>
  <si>
    <t>MB006</t>
  </si>
  <si>
    <t>10,20,30% KOH</t>
  </si>
  <si>
    <t>โลหิตวิทยา (Hematology : HM)</t>
  </si>
  <si>
    <t>HM002</t>
  </si>
  <si>
    <t>สีย้อม  Wright - Giemsa  Stain</t>
  </si>
  <si>
    <t>HM008</t>
  </si>
  <si>
    <t>DCIP</t>
  </si>
  <si>
    <t>HM026</t>
  </si>
  <si>
    <t xml:space="preserve">น้ำยาตรวจนับเม็ดเลือด CBC </t>
  </si>
  <si>
    <t xml:space="preserve"> Test</t>
  </si>
  <si>
    <t>HM029</t>
  </si>
  <si>
    <t xml:space="preserve">PT </t>
  </si>
  <si>
    <t>งานเคมีคลินิก (Chemistry :CH)</t>
  </si>
  <si>
    <t>CH001</t>
  </si>
  <si>
    <t xml:space="preserve">แผ่นทดสอบน้ำตาลปลายนิ้ว </t>
  </si>
  <si>
    <t>CH002</t>
  </si>
  <si>
    <t>แผ่นตรวจปัสสวะ 11 แถบ</t>
  </si>
  <si>
    <t>CH003</t>
  </si>
  <si>
    <t>แผ่นตรวจปัสสวะ 2 แถบ</t>
  </si>
  <si>
    <t>CH005</t>
  </si>
  <si>
    <t>Troponin-T</t>
  </si>
  <si>
    <t>CH006</t>
  </si>
  <si>
    <t>Reagent กล่อง Electrolyte (กล่อง)</t>
  </si>
  <si>
    <t>CH009</t>
  </si>
  <si>
    <t xml:space="preserve">Glucose </t>
  </si>
  <si>
    <t>CH010</t>
  </si>
  <si>
    <t>BUN</t>
  </si>
  <si>
    <t>CH011</t>
  </si>
  <si>
    <t>Creatinine</t>
  </si>
  <si>
    <t>CH012</t>
  </si>
  <si>
    <t>Uric acid</t>
  </si>
  <si>
    <t>CH013</t>
  </si>
  <si>
    <t>Cholesterol</t>
  </si>
  <si>
    <t>CH014</t>
  </si>
  <si>
    <t>Triglycerides</t>
  </si>
  <si>
    <t>CH015</t>
  </si>
  <si>
    <t>HDL-cholesterol</t>
  </si>
  <si>
    <t>CH016</t>
  </si>
  <si>
    <t>LDL-cholesterol</t>
  </si>
  <si>
    <t>CH017</t>
  </si>
  <si>
    <t>Total protein</t>
  </si>
  <si>
    <t>CH018</t>
  </si>
  <si>
    <t>Albumin</t>
  </si>
  <si>
    <t>CH019</t>
  </si>
  <si>
    <t>Total bilirubin</t>
  </si>
  <si>
    <t>CH020</t>
  </si>
  <si>
    <t>Direct bilirubin</t>
  </si>
  <si>
    <t>CH021</t>
  </si>
  <si>
    <t>AST</t>
  </si>
  <si>
    <t>CH022</t>
  </si>
  <si>
    <t>ALT</t>
  </si>
  <si>
    <t>CH023</t>
  </si>
  <si>
    <t>ALP</t>
  </si>
  <si>
    <t>CH057</t>
  </si>
  <si>
    <t>HbA1C</t>
  </si>
  <si>
    <t>รวมแป็นเงิน</t>
  </si>
  <si>
    <t>กล่องยาแบ่งบรรจุ</t>
  </si>
  <si>
    <t>แผนจัดซื้อวัสดุทันตกรรม ประจำปีงบประมาณ 2564</t>
  </si>
  <si>
    <t>โรงพยาบาลโขงเจียม  จังหวัดอุบลราชธานี</t>
  </si>
  <si>
    <t>ชื่อวัสดุทันตกรรม</t>
  </si>
  <si>
    <t>อัตราการใช้ย้อนหลัง3ปี</t>
  </si>
  <si>
    <t>ยาชา 2%</t>
  </si>
  <si>
    <t>ยาชา 3%</t>
  </si>
  <si>
    <t>ยาชา 4%</t>
  </si>
  <si>
    <t>double end root tip pick</t>
  </si>
  <si>
    <t>bone curette</t>
  </si>
  <si>
    <t>Luxator</t>
  </si>
  <si>
    <t>syringe ยาชา</t>
  </si>
  <si>
    <t>Topical gel</t>
  </si>
  <si>
    <t>needle injection short</t>
  </si>
  <si>
    <t>need injection long</t>
  </si>
  <si>
    <t>Suture scissor</t>
  </si>
  <si>
    <t>Spongostan (gel foam)</t>
  </si>
  <si>
    <t>Amalgam capsule</t>
  </si>
  <si>
    <t>เม็ด</t>
  </si>
  <si>
    <t>Amalgam carrier</t>
  </si>
  <si>
    <t xml:space="preserve">bonding agent </t>
  </si>
  <si>
    <t>6x2</t>
  </si>
  <si>
    <t>ml</t>
  </si>
  <si>
    <t>cavit</t>
  </si>
  <si>
    <t xml:space="preserve">   (...........................................................)</t>
  </si>
  <si>
    <t xml:space="preserve">  (................................................)</t>
  </si>
  <si>
    <t xml:space="preserve">  (...........................................................)</t>
  </si>
  <si>
    <t>นางสาว สุธาวี วิไลพรไสว</t>
  </si>
  <si>
    <t>นายวรยุทธ เลิศแล้ว</t>
  </si>
  <si>
    <t>นายสิทธิพงษ์ อุ่นทวง</t>
  </si>
  <si>
    <t>นายสุวิทย์ โรจนศักดิ์โสธร</t>
  </si>
  <si>
    <t>ตำแหน่งทันตแพทย์ปฏิบัติการ</t>
  </si>
  <si>
    <t>นักจัดการงานทั่วไปชำนาญการ</t>
  </si>
  <si>
    <t>ตำแหน่งนายแพทย์สาธารณสุขจังหวัด</t>
  </si>
  <si>
    <t>Composite carver</t>
  </si>
  <si>
    <t>composite A2</t>
  </si>
  <si>
    <t>composite A3</t>
  </si>
  <si>
    <t>composite A3.5</t>
  </si>
  <si>
    <t xml:space="preserve">Composit flowable </t>
  </si>
  <si>
    <t>cord แยกเหงือก</t>
  </si>
  <si>
    <t xml:space="preserve">Dycal </t>
  </si>
  <si>
    <t>Etching gel 3 ml</t>
  </si>
  <si>
    <t>GI filling แบบผสม</t>
  </si>
  <si>
    <t>GI base</t>
  </si>
  <si>
    <t xml:space="preserve">Ionosit </t>
  </si>
  <si>
    <t>IRM</t>
  </si>
  <si>
    <t>wedge ไม้ S</t>
  </si>
  <si>
    <t>wedge ไม้ M</t>
  </si>
  <si>
    <t>wedge ไม้ L</t>
  </si>
  <si>
    <t>ถาดหลุม bonding</t>
  </si>
  <si>
    <t>พู่กัน bonding S</t>
  </si>
  <si>
    <t>พู่กัน bonding M</t>
  </si>
  <si>
    <t>พู่กัน bonding L</t>
  </si>
  <si>
    <t>น้ำยาห้ามเลือด</t>
  </si>
  <si>
    <t>ยากันเสียวฟัน</t>
  </si>
  <si>
    <t>Sectional matrix + ring</t>
  </si>
  <si>
    <t>ไม้พลาสติกกรองแสง</t>
  </si>
  <si>
    <t>พายผสมซีเมนต์ พลาสติก</t>
  </si>
  <si>
    <t>alginate</t>
  </si>
  <si>
    <t>กรัม</t>
  </si>
  <si>
    <t>Alu wax</t>
  </si>
  <si>
    <t>Individual tray</t>
  </si>
  <si>
    <t>Fit checker</t>
  </si>
  <si>
    <t>PIP</t>
  </si>
  <si>
    <t>pink wax</t>
  </si>
  <si>
    <t>putty</t>
  </si>
  <si>
    <t>(...........................................................)</t>
  </si>
  <si>
    <t xml:space="preserve">  (..............................................)</t>
  </si>
  <si>
    <t>resin cement (fix crown)</t>
  </si>
  <si>
    <t>Self cure monomer</t>
  </si>
  <si>
    <t>Multi-core flow</t>
  </si>
  <si>
    <t>ปืนสำหรับฉีด Multi-core flow</t>
  </si>
  <si>
    <t>Core-build up tip</t>
  </si>
  <si>
    <t xml:space="preserve"> Light body tip</t>
  </si>
  <si>
    <t>silicone light body</t>
  </si>
  <si>
    <t>Bonding Excite F DSC</t>
  </si>
  <si>
    <t>temp bond</t>
  </si>
  <si>
    <t>ปูนปลาสเตอร์</t>
  </si>
  <si>
    <t>กิโลกรัม</t>
  </si>
  <si>
    <t>Acrylic temp crown</t>
  </si>
  <si>
    <t>Acrylic reline</t>
  </si>
  <si>
    <t>green stick compound</t>
  </si>
  <si>
    <t>P10</t>
  </si>
  <si>
    <t>Prophylaxis paste</t>
  </si>
  <si>
    <t xml:space="preserve">Fluoride varnish </t>
  </si>
  <si>
    <t xml:space="preserve">  (............................................)</t>
  </si>
  <si>
    <t>นายพลังยุทธ เลิศแล้ว</t>
  </si>
  <si>
    <t>Rubber dam sheet 5*5</t>
  </si>
  <si>
    <t>พู่กันทา ฟลูอออไรด์</t>
  </si>
  <si>
    <t>vitapex</t>
  </si>
  <si>
    <t>sealant</t>
  </si>
  <si>
    <t>Barb broach</t>
  </si>
  <si>
    <t>ตัว</t>
  </si>
  <si>
    <t>Calcium hydroxide</t>
  </si>
  <si>
    <t>clove oil (150)</t>
  </si>
  <si>
    <t>EDTA 17%</t>
  </si>
  <si>
    <t>Endoray</t>
  </si>
  <si>
    <t>endodontic stop</t>
  </si>
  <si>
    <t>gutta percha F</t>
  </si>
  <si>
    <t>gutta percha XF</t>
  </si>
  <si>
    <t>gutta percha MF</t>
  </si>
  <si>
    <t>K file</t>
  </si>
  <si>
    <t>H file</t>
  </si>
  <si>
    <t>Lenturo spiral</t>
  </si>
  <si>
    <t>main cone</t>
  </si>
  <si>
    <t>paper point XS</t>
  </si>
  <si>
    <t>paper point S</t>
  </si>
  <si>
    <t>paper point M</t>
  </si>
  <si>
    <t>paper point L</t>
  </si>
  <si>
    <t>root canal cement</t>
  </si>
  <si>
    <t>Rubber dam sheet 6*6</t>
  </si>
  <si>
    <t>Rubber dam frame</t>
  </si>
  <si>
    <t>Rubber dam forceps</t>
  </si>
  <si>
    <t>Sodium hypochlorite</t>
  </si>
  <si>
    <t>Protaper file</t>
  </si>
  <si>
    <t>rubber brush</t>
  </si>
  <si>
    <t>round daimond</t>
  </si>
  <si>
    <t>round-end taper</t>
  </si>
  <si>
    <t>Stone airotor  white</t>
  </si>
  <si>
    <t>Surgical cabide round</t>
  </si>
  <si>
    <t xml:space="preserve">  (.................................................)</t>
  </si>
  <si>
    <t>Surgical cabide fissure</t>
  </si>
  <si>
    <t>surgical carbide มะเฟือง</t>
  </si>
  <si>
    <t>Carbide กรอฟันปลอม</t>
  </si>
  <si>
    <t>หัวซิลิโคน กรอฟันปลอม</t>
  </si>
  <si>
    <t xml:space="preserve">faceshield </t>
  </si>
  <si>
    <t>faceshield refill</t>
  </si>
  <si>
    <t>Film adult</t>
  </si>
  <si>
    <t>ฟิล์ม</t>
  </si>
  <si>
    <t>Film child</t>
  </si>
  <si>
    <t>mendrel</t>
  </si>
  <si>
    <t>mouth mirror refill (front surface)</t>
  </si>
  <si>
    <t>mouth mirror refill (ธรรมดา)</t>
  </si>
  <si>
    <t>หลอดดูดน้ำลาย(สี)</t>
  </si>
  <si>
    <t>ชุดตรวจ 5 ชิ้น</t>
  </si>
  <si>
    <t>ชุดตรวจ 3 ชิ้น</t>
  </si>
  <si>
    <t>ที่หนีบฟิล์มเดี่ยว(Hanger)</t>
  </si>
  <si>
    <t>หมวกคลุมผมสีฟ้า</t>
  </si>
  <si>
    <t>หมวกคลุมผมสีเขียว</t>
  </si>
  <si>
    <t>เสื้อกาวน์ยาว</t>
  </si>
  <si>
    <t>Disinfectant towelettes</t>
  </si>
  <si>
    <t>น้ำยาเช็ดพื้นผิว</t>
  </si>
  <si>
    <t>แกลลอน</t>
  </si>
  <si>
    <t>ลิตร</t>
  </si>
  <si>
    <t>น้ำยาล้างฟิล์ม developer</t>
  </si>
  <si>
    <t>น้ำยาล้างฟิล์ม Fixer</t>
  </si>
  <si>
    <t>น้ำยาล้างซัคชั่น</t>
  </si>
  <si>
    <t xml:space="preserve">Ultracal </t>
  </si>
  <si>
    <t>Silicone adhesive</t>
  </si>
  <si>
    <t xml:space="preserve">Alphabite </t>
  </si>
  <si>
    <t>ไตรมาส 1</t>
  </si>
  <si>
    <t>ไตรมาส 2</t>
  </si>
  <si>
    <t>ไตรมาส 3</t>
  </si>
  <si>
    <t>ไตรมาส 4</t>
  </si>
  <si>
    <t>สรุปแผนการจัดซื้อเวชภัณฑ์ที่มิใช่ยา ประเภทวัสดุทันตกรรม</t>
  </si>
  <si>
    <t>วัสดุทันตกรรม</t>
  </si>
  <si>
    <t>โรงพยาบาลโขงเจียม  จ.อุบลราชธานี</t>
  </si>
  <si>
    <t xml:space="preserve">Plaster ใส (Tegaderm)  </t>
  </si>
  <si>
    <t>ที่ตรวจทวารหนักผู้ใหญ่</t>
  </si>
  <si>
    <t>ที่ตรวจทวารหนักเด็กโต</t>
  </si>
  <si>
    <t>กระเปาะเป่า Peakflow</t>
  </si>
  <si>
    <t>ไม้เคาะเข่า</t>
  </si>
  <si>
    <t>กรรไกรตัดไหม 11.5 cm</t>
  </si>
  <si>
    <t>กรรไกรตัดเนื้อ 14 cm</t>
  </si>
  <si>
    <t>Cocodide forcep 5.5'</t>
  </si>
  <si>
    <t>Curette ตา</t>
  </si>
  <si>
    <t>Clamp โค้งใหญ่</t>
  </si>
  <si>
    <t>ด้ามมีด</t>
  </si>
  <si>
    <t>คีมตัดกระดูก</t>
  </si>
  <si>
    <t>ชุด Ambu เด็กทารก</t>
  </si>
  <si>
    <t>ตุลาคม - ธันวาคม</t>
  </si>
  <si>
    <t>มกราคม - มีนาคม</t>
  </si>
  <si>
    <t>เมษายน - มิถุนายน</t>
  </si>
  <si>
    <t>กรกฎาคม - กันยายน</t>
  </si>
  <si>
    <t xml:space="preserve">    ตำแหน่งนักจัดการงานทั่วไปชำนาญการ</t>
  </si>
  <si>
    <t xml:space="preserve">        ตำแหน่งผู้อำนวยการโรงพยาบาลโขงเจียม</t>
  </si>
  <si>
    <t>(นายสรายุทธ์ หยงสิทธิ์)</t>
  </si>
  <si>
    <t>ตำแหน่งนักเทคนิคการแพทย์ชำนาญการ</t>
  </si>
  <si>
    <t>...........................................</t>
  </si>
  <si>
    <t>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</si>
</sst>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0;[Red]0"/>
    <numFmt numFmtId="190" formatCode="#,##0;[Red]#,##0"/>
    <numFmt numFmtId="191" formatCode="#,##0.00_ ;\-#,##0.00\ "/>
    <numFmt numFmtId="192" formatCode="#,##0_ ;\-#,##0\ 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IT๙"/>
      <family val="2"/>
    </font>
    <font>
      <sz val="10"/>
      <color indexed="8"/>
      <name val="Tahoma"/>
      <family val="2"/>
    </font>
    <font>
      <sz val="14"/>
      <name val="Cordia New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8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1"/>
      <color indexed="8"/>
      <name val="TH SarabunPSK"/>
      <family val="2"/>
    </font>
    <font>
      <vertAlign val="superscript"/>
      <sz val="11"/>
      <name val="TH SarabunPSK"/>
      <family val="2"/>
    </font>
    <font>
      <vertAlign val="subscript"/>
      <sz val="11"/>
      <name val="TH SarabunPSK"/>
      <family val="2"/>
    </font>
    <font>
      <sz val="8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vertAlign val="superscript"/>
      <sz val="12"/>
      <name val="TH SarabunPSK"/>
      <family val="2"/>
    </font>
    <font>
      <sz val="10"/>
      <name val="TH SarabunIT๙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2"/>
      <color theme="1"/>
      <name val="AngsanaUPC"/>
      <family val="1"/>
    </font>
    <font>
      <b/>
      <sz val="12"/>
      <color indexed="8"/>
      <name val="AngsanaUPC"/>
      <family val="1"/>
    </font>
    <font>
      <b/>
      <sz val="12"/>
      <color indexed="8"/>
      <name val="TH SarabunPSK"/>
      <family val="2"/>
    </font>
    <font>
      <b/>
      <sz val="12"/>
      <color theme="1"/>
      <name val="AngsanaUPC"/>
      <family val="1"/>
    </font>
    <font>
      <sz val="12"/>
      <color indexed="8"/>
      <name val="AngsanaUPC"/>
      <family val="1"/>
    </font>
    <font>
      <sz val="12"/>
      <name val="AngsanaUPC"/>
      <family val="1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2"/>
      <color rgb="FFFF0000"/>
      <name val="TH SarabunPSK"/>
      <family val="2"/>
    </font>
    <font>
      <b/>
      <sz val="12"/>
      <name val="AngsanaUPC"/>
      <family val="1"/>
    </font>
    <font>
      <b/>
      <sz val="12"/>
      <color rgb="FFFF0000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0" fontId="26" fillId="0" borderId="0"/>
  </cellStyleXfs>
  <cellXfs count="419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190" fontId="11" fillId="0" borderId="1" xfId="1" applyNumberFormat="1" applyFont="1" applyBorder="1" applyAlignment="1">
      <alignment horizontal="center" vertical="center"/>
    </xf>
    <xf numFmtId="188" fontId="11" fillId="0" borderId="1" xfId="0" applyNumberFormat="1" applyFont="1" applyBorder="1" applyAlignment="1">
      <alignment horizontal="center" vertical="center"/>
    </xf>
    <xf numFmtId="192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87" fontId="11" fillId="0" borderId="0" xfId="1" applyNumberFormat="1" applyFont="1" applyBorder="1" applyAlignment="1">
      <alignment horizontal="center"/>
    </xf>
    <xf numFmtId="188" fontId="11" fillId="0" borderId="0" xfId="0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11" fillId="0" borderId="0" xfId="0" applyFont="1" applyAlignment="1">
      <alignment horizontal="left"/>
    </xf>
    <xf numFmtId="187" fontId="11" fillId="0" borderId="0" xfId="1" applyNumberFormat="1" applyFont="1" applyAlignment="1">
      <alignment horizontal="center"/>
    </xf>
    <xf numFmtId="43" fontId="11" fillId="0" borderId="0" xfId="1" applyFont="1" applyAlignment="1">
      <alignment horizontal="center"/>
    </xf>
    <xf numFmtId="191" fontId="11" fillId="0" borderId="1" xfId="1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2" xfId="3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88" fontId="12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190" fontId="11" fillId="0" borderId="0" xfId="1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1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188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90" fontId="11" fillId="0" borderId="1" xfId="0" applyNumberFormat="1" applyFont="1" applyBorder="1" applyAlignment="1">
      <alignment horizontal="center" vertical="center"/>
    </xf>
    <xf numFmtId="191" fontId="12" fillId="2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88" fontId="11" fillId="0" borderId="1" xfId="0" applyNumberFormat="1" applyFont="1" applyBorder="1" applyAlignment="1">
      <alignment vertical="center"/>
    </xf>
    <xf numFmtId="191" fontId="14" fillId="0" borderId="1" xfId="1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4" fontId="12" fillId="2" borderId="7" xfId="0" applyNumberFormat="1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90" fontId="19" fillId="0" borderId="1" xfId="0" applyNumberFormat="1" applyFont="1" applyBorder="1" applyAlignment="1">
      <alignment horizontal="center" vertical="center"/>
    </xf>
    <xf numFmtId="43" fontId="21" fillId="2" borderId="1" xfId="1" applyFont="1" applyFill="1" applyBorder="1" applyAlignment="1">
      <alignment horizontal="center" vertical="center"/>
    </xf>
    <xf numFmtId="188" fontId="19" fillId="0" borderId="1" xfId="0" applyNumberFormat="1" applyFont="1" applyBorder="1" applyAlignment="1">
      <alignment horizontal="center" vertical="center"/>
    </xf>
    <xf numFmtId="188" fontId="17" fillId="0" borderId="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191" fontId="19" fillId="0" borderId="1" xfId="1" applyNumberFormat="1" applyFont="1" applyBorder="1" applyAlignment="1">
      <alignment horizontal="center" vertical="center"/>
    </xf>
    <xf numFmtId="188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190" fontId="21" fillId="0" borderId="1" xfId="0" applyNumberFormat="1" applyFont="1" applyBorder="1" applyAlignment="1">
      <alignment horizontal="center" vertical="center"/>
    </xf>
    <xf numFmtId="191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188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43" fontId="19" fillId="0" borderId="1" xfId="1" applyFont="1" applyBorder="1" applyAlignment="1">
      <alignment horizontal="center" vertical="center"/>
    </xf>
    <xf numFmtId="43" fontId="19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center" vertical="center"/>
    </xf>
    <xf numFmtId="190" fontId="19" fillId="0" borderId="0" xfId="0" applyNumberFormat="1" applyFont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188" fontId="19" fillId="0" borderId="0" xfId="0" applyNumberFormat="1" applyFont="1" applyBorder="1" applyAlignment="1">
      <alignment horizontal="center" vertical="center"/>
    </xf>
    <xf numFmtId="43" fontId="19" fillId="0" borderId="0" xfId="1" applyNumberFormat="1" applyFont="1" applyBorder="1" applyAlignment="1">
      <alignment horizontal="center" vertical="center"/>
    </xf>
    <xf numFmtId="188" fontId="1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188" fontId="11" fillId="0" borderId="0" xfId="0" applyNumberFormat="1" applyFont="1" applyBorder="1" applyAlignment="1">
      <alignment horizontal="center" vertical="center"/>
    </xf>
    <xf numFmtId="192" fontId="11" fillId="0" borderId="0" xfId="1" applyNumberFormat="1" applyFont="1" applyBorder="1" applyAlignment="1">
      <alignment horizontal="center" vertical="center"/>
    </xf>
    <xf numFmtId="191" fontId="11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43" fontId="11" fillId="0" borderId="0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190" fontId="19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190" fontId="12" fillId="0" borderId="1" xfId="1" applyNumberFormat="1" applyFont="1" applyFill="1" applyBorder="1" applyAlignment="1">
      <alignment horizontal="center" vertical="center"/>
    </xf>
    <xf numFmtId="190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87" fontId="19" fillId="0" borderId="0" xfId="1" applyNumberFormat="1" applyFont="1" applyBorder="1" applyAlignment="1">
      <alignment horizontal="center"/>
    </xf>
    <xf numFmtId="49" fontId="21" fillId="2" borderId="0" xfId="0" applyNumberFormat="1" applyFont="1" applyFill="1" applyBorder="1" applyAlignment="1">
      <alignment horizontal="center"/>
    </xf>
    <xf numFmtId="188" fontId="19" fillId="0" borderId="0" xfId="0" applyNumberFormat="1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0" fontId="19" fillId="0" borderId="0" xfId="0" applyFont="1" applyAlignment="1">
      <alignment horizontal="center"/>
    </xf>
    <xf numFmtId="187" fontId="19" fillId="0" borderId="0" xfId="1" applyNumberFormat="1" applyFont="1" applyAlignment="1">
      <alignment horizontal="center"/>
    </xf>
    <xf numFmtId="43" fontId="19" fillId="0" borderId="0" xfId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188" fontId="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/>
    <xf numFmtId="0" fontId="23" fillId="0" borderId="0" xfId="0" applyFont="1" applyBorder="1" applyAlignment="1"/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187" fontId="25" fillId="0" borderId="2" xfId="1" applyNumberFormat="1" applyFont="1" applyFill="1" applyBorder="1" applyAlignment="1" applyProtection="1">
      <alignment horizontal="center" vertical="center"/>
      <protection locked="0"/>
    </xf>
    <xf numFmtId="43" fontId="25" fillId="0" borderId="2" xfId="1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43" fontId="25" fillId="0" borderId="5" xfId="1" applyFont="1" applyFill="1" applyBorder="1" applyAlignment="1" applyProtection="1">
      <alignment horizontal="center" vertical="center"/>
      <protection locked="0"/>
    </xf>
    <xf numFmtId="0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187" fontId="21" fillId="0" borderId="1" xfId="1" applyNumberFormat="1" applyFont="1" applyFill="1" applyBorder="1" applyAlignment="1" applyProtection="1">
      <alignment horizontal="center" vertical="center"/>
    </xf>
    <xf numFmtId="187" fontId="21" fillId="0" borderId="1" xfId="1" applyNumberFormat="1" applyFont="1" applyFill="1" applyBorder="1" applyAlignment="1" applyProtection="1">
      <alignment horizontal="center" vertical="center"/>
      <protection locked="0"/>
    </xf>
    <xf numFmtId="187" fontId="21" fillId="0" borderId="3" xfId="1" applyNumberFormat="1" applyFont="1" applyFill="1" applyBorder="1" applyAlignment="1" applyProtection="1">
      <alignment horizontal="center" vertical="center"/>
      <protection locked="0"/>
    </xf>
    <xf numFmtId="187" fontId="21" fillId="0" borderId="4" xfId="1" applyNumberFormat="1" applyFont="1" applyFill="1" applyBorder="1" applyAlignment="1" applyProtection="1">
      <alignment horizontal="center" vertical="center"/>
      <protection locked="0"/>
    </xf>
    <xf numFmtId="43" fontId="21" fillId="0" borderId="1" xfId="1" applyFont="1" applyFill="1" applyBorder="1" applyAlignment="1" applyProtection="1">
      <alignment horizontal="center" vertical="center"/>
      <protection locked="0"/>
    </xf>
    <xf numFmtId="0" fontId="21" fillId="0" borderId="1" xfId="6" applyFont="1" applyFill="1" applyBorder="1" applyAlignment="1" applyProtection="1">
      <alignment horizontal="center" vertical="center"/>
      <protection locked="0"/>
    </xf>
    <xf numFmtId="187" fontId="21" fillId="0" borderId="0" xfId="1" applyNumberFormat="1" applyFont="1" applyFill="1" applyBorder="1" applyAlignment="1" applyProtection="1">
      <alignment horizontal="center" vertical="center"/>
    </xf>
    <xf numFmtId="187" fontId="21" fillId="0" borderId="0" xfId="1" applyNumberFormat="1" applyFont="1" applyFill="1" applyBorder="1" applyAlignment="1" applyProtection="1">
      <alignment horizontal="center" vertical="center"/>
      <protection locked="0"/>
    </xf>
    <xf numFmtId="43" fontId="21" fillId="0" borderId="0" xfId="1" applyFont="1" applyFill="1" applyBorder="1" applyAlignment="1" applyProtection="1">
      <alignment horizontal="center" vertical="center"/>
      <protection locked="0"/>
    </xf>
    <xf numFmtId="43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187" fontId="19" fillId="0" borderId="1" xfId="1" applyNumberFormat="1" applyFont="1" applyFill="1" applyBorder="1" applyAlignment="1" applyProtection="1">
      <alignment horizontal="center" vertical="center"/>
      <protection locked="0"/>
    </xf>
    <xf numFmtId="187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43" fontId="21" fillId="0" borderId="7" xfId="1" applyFont="1" applyFill="1" applyBorder="1" applyAlignment="1" applyProtection="1">
      <alignment horizontal="center" vertical="center"/>
      <protection locked="0"/>
    </xf>
    <xf numFmtId="187" fontId="21" fillId="0" borderId="7" xfId="1" applyNumberFormat="1" applyFont="1" applyFill="1" applyBorder="1" applyAlignment="1" applyProtection="1">
      <alignment horizontal="center" vertical="center"/>
      <protection locked="0"/>
    </xf>
    <xf numFmtId="187" fontId="21" fillId="0" borderId="2" xfId="1" applyNumberFormat="1" applyFont="1" applyFill="1" applyBorder="1" applyAlignment="1" applyProtection="1">
      <alignment horizontal="center" vertical="center"/>
      <protection locked="0"/>
    </xf>
    <xf numFmtId="43" fontId="21" fillId="0" borderId="2" xfId="1" applyFont="1" applyFill="1" applyBorder="1" applyAlignment="1" applyProtection="1">
      <alignment horizontal="center" vertical="center"/>
      <protection locked="0"/>
    </xf>
    <xf numFmtId="187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43" fontId="21" fillId="0" borderId="9" xfId="1" applyFont="1" applyFill="1" applyBorder="1" applyAlignment="1" applyProtection="1">
      <alignment horizontal="center" vertical="center"/>
      <protection locked="0"/>
    </xf>
    <xf numFmtId="187" fontId="21" fillId="0" borderId="9" xfId="1" applyNumberFormat="1" applyFont="1" applyFill="1" applyBorder="1" applyAlignment="1" applyProtection="1">
      <alignment horizontal="center" vertical="center"/>
      <protection locked="0"/>
    </xf>
    <xf numFmtId="43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43" fontId="21" fillId="0" borderId="0" xfId="0" applyNumberFormat="1" applyFont="1" applyFill="1" applyBorder="1" applyAlignment="1" applyProtection="1">
      <alignment horizontal="center" vertical="center"/>
      <protection locked="0"/>
    </xf>
    <xf numFmtId="187" fontId="21" fillId="0" borderId="0" xfId="0" applyNumberFormat="1" applyFont="1" applyFill="1" applyBorder="1" applyAlignment="1" applyProtection="1">
      <alignment horizontal="center" vertical="center"/>
      <protection locked="0"/>
    </xf>
    <xf numFmtId="187" fontId="13" fillId="0" borderId="0" xfId="0" applyNumberFormat="1" applyFont="1" applyFill="1" applyBorder="1" applyAlignment="1" applyProtection="1">
      <alignment horizontal="center" vertical="center"/>
      <protection locked="0"/>
    </xf>
    <xf numFmtId="187" fontId="21" fillId="0" borderId="0" xfId="1" applyNumberFormat="1" applyFont="1" applyFill="1" applyAlignment="1" applyProtection="1">
      <alignment horizontal="center" vertical="center"/>
      <protection locked="0"/>
    </xf>
    <xf numFmtId="43" fontId="21" fillId="0" borderId="0" xfId="1" applyFont="1" applyFill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87" fontId="11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9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189" fontId="27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3" fontId="32" fillId="0" borderId="0" xfId="5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188" fontId="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5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187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187" fontId="19" fillId="0" borderId="1" xfId="1" applyNumberFormat="1" applyFont="1" applyFill="1" applyBorder="1" applyAlignment="1" applyProtection="1">
      <alignment horizontal="center" vertical="center"/>
    </xf>
    <xf numFmtId="187" fontId="19" fillId="0" borderId="1" xfId="0" applyNumberFormat="1" applyFont="1" applyFill="1" applyBorder="1" applyAlignment="1" applyProtection="1">
      <alignment horizontal="center" vertical="center"/>
    </xf>
    <xf numFmtId="187" fontId="19" fillId="0" borderId="1" xfId="1" applyNumberFormat="1" applyFont="1" applyFill="1" applyBorder="1" applyAlignment="1">
      <alignment horizontal="center" vertical="center"/>
    </xf>
    <xf numFmtId="187" fontId="19" fillId="0" borderId="1" xfId="0" applyNumberFormat="1" applyFont="1" applyFill="1" applyBorder="1" applyAlignment="1">
      <alignment horizontal="center" vertical="center"/>
    </xf>
    <xf numFmtId="187" fontId="21" fillId="0" borderId="1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3" fontId="21" fillId="0" borderId="0" xfId="1" applyNumberFormat="1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1" xfId="6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43" fontId="25" fillId="0" borderId="18" xfId="1" applyFont="1" applyFill="1" applyBorder="1" applyAlignment="1" applyProtection="1">
      <alignment horizontal="center" vertical="center"/>
      <protection locked="0"/>
    </xf>
    <xf numFmtId="0" fontId="25" fillId="0" borderId="20" xfId="1" applyNumberFormat="1" applyFont="1" applyFill="1" applyBorder="1" applyAlignment="1" applyProtection="1">
      <alignment horizontal="center" vertical="center"/>
      <protection locked="0"/>
    </xf>
    <xf numFmtId="0" fontId="25" fillId="0" borderId="19" xfId="1" applyNumberFormat="1" applyFont="1" applyFill="1" applyBorder="1" applyAlignment="1" applyProtection="1">
      <alignment horizontal="center" vertical="center"/>
      <protection locked="0"/>
    </xf>
    <xf numFmtId="43" fontId="25" fillId="0" borderId="8" xfId="1" applyFont="1" applyFill="1" applyBorder="1" applyAlignment="1" applyProtection="1">
      <alignment horizontal="center" vertical="center"/>
      <protection locked="0"/>
    </xf>
    <xf numFmtId="43" fontId="25" fillId="0" borderId="21" xfId="1" applyFont="1" applyFill="1" applyBorder="1" applyAlignment="1" applyProtection="1">
      <alignment horizontal="center" vertical="center"/>
      <protection locked="0"/>
    </xf>
    <xf numFmtId="43" fontId="25" fillId="0" borderId="20" xfId="1" applyFont="1" applyFill="1" applyBorder="1" applyAlignment="1" applyProtection="1">
      <alignment horizontal="center" vertical="center"/>
      <protection locked="0"/>
    </xf>
    <xf numFmtId="187" fontId="21" fillId="0" borderId="5" xfId="1" applyNumberFormat="1" applyFont="1" applyFill="1" applyBorder="1" applyAlignment="1" applyProtection="1">
      <alignment horizontal="center" vertical="center"/>
      <protection locked="0"/>
    </xf>
    <xf numFmtId="187" fontId="25" fillId="0" borderId="18" xfId="1" applyNumberFormat="1" applyFont="1" applyFill="1" applyBorder="1" applyAlignment="1" applyProtection="1">
      <alignment horizontal="center" vertical="center"/>
      <protection locked="0"/>
    </xf>
    <xf numFmtId="43" fontId="7" fillId="0" borderId="2" xfId="0" applyNumberFormat="1" applyFont="1" applyFill="1" applyBorder="1" applyAlignment="1" applyProtection="1">
      <alignment horizontal="center" vertical="center"/>
      <protection locked="0"/>
    </xf>
    <xf numFmtId="187" fontId="7" fillId="0" borderId="1" xfId="0" applyNumberFormat="1" applyFont="1" applyFill="1" applyBorder="1" applyAlignment="1" applyProtection="1">
      <alignment horizontal="center" vertical="center"/>
      <protection locked="0"/>
    </xf>
    <xf numFmtId="187" fontId="7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89" fontId="19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3" fontId="21" fillId="0" borderId="1" xfId="5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5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/>
    </xf>
    <xf numFmtId="1" fontId="33" fillId="0" borderId="1" xfId="0" applyNumberFormat="1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189" fontId="19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left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" fontId="34" fillId="0" borderId="4" xfId="0" applyNumberFormat="1" applyFont="1" applyFill="1" applyBorder="1" applyAlignment="1">
      <alignment horizontal="center" vertical="center"/>
    </xf>
    <xf numFmtId="3" fontId="21" fillId="0" borderId="20" xfId="0" applyNumberFormat="1" applyFont="1" applyFill="1" applyBorder="1" applyAlignment="1">
      <alignment horizontal="center" vertical="center" wrapText="1"/>
    </xf>
    <xf numFmtId="3" fontId="21" fillId="0" borderId="5" xfId="5" applyNumberFormat="1" applyFont="1" applyFill="1" applyBorder="1" applyAlignment="1">
      <alignment horizontal="center" vertical="center" wrapText="1"/>
    </xf>
    <xf numFmtId="3" fontId="33" fillId="0" borderId="20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188" fontId="9" fillId="0" borderId="2" xfId="0" applyNumberFormat="1" applyFont="1" applyFill="1" applyBorder="1" applyAlignment="1">
      <alignment horizontal="center" vertical="center" wrapText="1"/>
    </xf>
    <xf numFmtId="188" fontId="9" fillId="0" borderId="5" xfId="0" applyNumberFormat="1" applyFont="1" applyFill="1" applyBorder="1" applyAlignment="1">
      <alignment horizontal="center" vertical="center" wrapText="1"/>
    </xf>
    <xf numFmtId="188" fontId="10" fillId="0" borderId="2" xfId="0" applyNumberFormat="1" applyFont="1" applyFill="1" applyBorder="1" applyAlignment="1">
      <alignment horizontal="center" vertical="center" wrapText="1"/>
    </xf>
    <xf numFmtId="188" fontId="10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9" fontId="7" fillId="2" borderId="3" xfId="0" applyNumberFormat="1" applyFont="1" applyFill="1" applyBorder="1" applyAlignment="1">
      <alignment horizontal="center" vertical="center"/>
    </xf>
    <xf numFmtId="189" fontId="8" fillId="2" borderId="2" xfId="0" applyNumberFormat="1" applyFont="1" applyFill="1" applyBorder="1" applyAlignment="1">
      <alignment horizontal="center" vertical="center"/>
    </xf>
    <xf numFmtId="189" fontId="8" fillId="2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188" fontId="5" fillId="0" borderId="2" xfId="0" applyNumberFormat="1" applyFont="1" applyFill="1" applyBorder="1" applyAlignment="1">
      <alignment horizontal="center" vertical="center" wrapText="1"/>
    </xf>
    <xf numFmtId="188" fontId="5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187" fontId="25" fillId="0" borderId="11" xfId="1" applyNumberFormat="1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187" fontId="25" fillId="0" borderId="7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>
      <alignment horizontal="center" vertical="center"/>
    </xf>
    <xf numFmtId="18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6" fillId="0" borderId="5" xfId="5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5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5"/>
    <cellStyle name="Normal" xfId="0" builtinId="0"/>
    <cellStyle name="ปกติ 2" xfId="2"/>
    <cellStyle name="ปกติ 2 2" xfId="4"/>
    <cellStyle name="ปกติ_Sheet1" xfId="3"/>
    <cellStyle name="ปกติ_แผนใช้เงินบำรุง ปีงบฯ 50 (ชุดอนุมัติ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2;&#3609;&#3592;&#3633;&#3604;&#3595;&#3639;&#3657;&#3629;%20Lab%20&#3611;&#3637;'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แผนจัดซื้อ เฉพาะน้ำยา"/>
      <sheetName val="ปกแผน"/>
    </sheetNames>
    <sheetDataSet>
      <sheetData sheetId="0" refreshError="1"/>
      <sheetData sheetId="1" refreshError="1">
        <row r="98">
          <cell r="O98">
            <v>1834332.9000000001</v>
          </cell>
          <cell r="Q98">
            <v>464592.60000000003</v>
          </cell>
          <cell r="S98">
            <v>455980.1</v>
          </cell>
          <cell r="U98">
            <v>484824.30000000005</v>
          </cell>
          <cell r="W98">
            <v>429307.9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zoomScale="70" zoomScaleNormal="70" workbookViewId="0">
      <selection activeCell="I16" sqref="I16"/>
    </sheetView>
  </sheetViews>
  <sheetFormatPr defaultRowHeight="36.75" customHeight="1" x14ac:dyDescent="0.3"/>
  <cols>
    <col min="1" max="1" width="4.83203125" customWidth="1"/>
    <col min="2" max="2" width="32.08203125" customWidth="1"/>
    <col min="3" max="3" width="25.83203125" customWidth="1"/>
    <col min="4" max="4" width="21.5" customWidth="1"/>
    <col min="5" max="5" width="33.58203125" customWidth="1"/>
  </cols>
  <sheetData>
    <row r="1" spans="2:5" ht="30.5" x14ac:dyDescent="0.3">
      <c r="B1" s="325" t="s">
        <v>611</v>
      </c>
      <c r="C1" s="325"/>
      <c r="D1" s="325"/>
      <c r="E1" s="325"/>
    </row>
    <row r="2" spans="2:5" ht="30.5" x14ac:dyDescent="0.3">
      <c r="B2" s="325" t="s">
        <v>613</v>
      </c>
      <c r="C2" s="325"/>
      <c r="D2" s="325"/>
      <c r="E2" s="325"/>
    </row>
    <row r="3" spans="2:5" ht="30.5" x14ac:dyDescent="0.3">
      <c r="B3" s="326" t="s">
        <v>1159</v>
      </c>
      <c r="C3" s="326"/>
      <c r="D3" s="326"/>
      <c r="E3" s="326"/>
    </row>
    <row r="4" spans="2:5" ht="30.5" x14ac:dyDescent="0.3">
      <c r="B4" s="327" t="s">
        <v>0</v>
      </c>
      <c r="C4" s="327"/>
      <c r="D4" s="327" t="s">
        <v>618</v>
      </c>
      <c r="E4" s="327"/>
    </row>
    <row r="5" spans="2:5" ht="30.5" x14ac:dyDescent="0.3">
      <c r="B5" s="327"/>
      <c r="C5" s="327"/>
      <c r="D5" s="3" t="s">
        <v>1</v>
      </c>
      <c r="E5" s="3" t="s">
        <v>2</v>
      </c>
    </row>
    <row r="6" spans="2:5" ht="33" customHeight="1" x14ac:dyDescent="0.3">
      <c r="B6" s="327" t="s">
        <v>3</v>
      </c>
      <c r="C6" s="3" t="s">
        <v>4</v>
      </c>
      <c r="D6" s="4">
        <v>217</v>
      </c>
      <c r="E6" s="2">
        <v>1598586.7199999997</v>
      </c>
    </row>
    <row r="7" spans="2:5" ht="33" customHeight="1" x14ac:dyDescent="0.3">
      <c r="B7" s="327"/>
      <c r="C7" s="3" t="s">
        <v>5</v>
      </c>
      <c r="D7" s="3"/>
      <c r="E7" s="2"/>
    </row>
    <row r="8" spans="2:5" ht="33" customHeight="1" x14ac:dyDescent="0.3">
      <c r="B8" s="327" t="s">
        <v>6</v>
      </c>
      <c r="C8" s="3" t="s">
        <v>4</v>
      </c>
      <c r="D8" s="4">
        <v>245</v>
      </c>
      <c r="E8" s="2">
        <v>1830082.6999999997</v>
      </c>
    </row>
    <row r="9" spans="2:5" ht="33" customHeight="1" x14ac:dyDescent="0.3">
      <c r="B9" s="327"/>
      <c r="C9" s="3" t="s">
        <v>5</v>
      </c>
      <c r="D9" s="3"/>
      <c r="E9" s="2"/>
    </row>
    <row r="10" spans="2:5" ht="33" customHeight="1" x14ac:dyDescent="0.3">
      <c r="B10" s="327" t="s">
        <v>7</v>
      </c>
      <c r="C10" s="3" t="s">
        <v>4</v>
      </c>
      <c r="D10" s="4">
        <v>280</v>
      </c>
      <c r="E10" s="2">
        <v>1908768.4999999995</v>
      </c>
    </row>
    <row r="11" spans="2:5" ht="33" customHeight="1" x14ac:dyDescent="0.3">
      <c r="B11" s="327"/>
      <c r="C11" s="3" t="s">
        <v>5</v>
      </c>
      <c r="D11" s="3"/>
      <c r="E11" s="2"/>
    </row>
    <row r="12" spans="2:5" ht="33" customHeight="1" x14ac:dyDescent="0.3">
      <c r="B12" s="327" t="s">
        <v>8</v>
      </c>
      <c r="C12" s="3" t="s">
        <v>4</v>
      </c>
      <c r="D12" s="4">
        <v>269</v>
      </c>
      <c r="E12" s="2">
        <v>1868001.9999999995</v>
      </c>
    </row>
    <row r="13" spans="2:5" ht="33" customHeight="1" x14ac:dyDescent="0.3">
      <c r="B13" s="327"/>
      <c r="C13" s="3" t="s">
        <v>5</v>
      </c>
      <c r="D13" s="3"/>
      <c r="E13" s="2"/>
    </row>
    <row r="14" spans="2:5" ht="33" customHeight="1" x14ac:dyDescent="0.3">
      <c r="B14" s="3" t="s">
        <v>9</v>
      </c>
      <c r="C14" s="3"/>
      <c r="D14" s="4"/>
      <c r="E14" s="2">
        <f>SUM(E6:E13)</f>
        <v>7205439.9199999981</v>
      </c>
    </row>
    <row r="15" spans="2:5" ht="14" x14ac:dyDescent="0.3"/>
    <row r="16" spans="2:5" ht="14" x14ac:dyDescent="0.3"/>
    <row r="17" spans="2:2" ht="14" x14ac:dyDescent="0.3"/>
    <row r="18" spans="2:2" ht="14" x14ac:dyDescent="0.3"/>
    <row r="19" spans="2:2" ht="14" x14ac:dyDescent="0.3"/>
    <row r="20" spans="2:2" ht="14" x14ac:dyDescent="0.3"/>
    <row r="21" spans="2:2" ht="14" x14ac:dyDescent="0.3"/>
    <row r="22" spans="2:2" ht="31.5" customHeight="1" x14ac:dyDescent="0.3">
      <c r="B22" s="115"/>
    </row>
    <row r="23" spans="2:2" ht="14" x14ac:dyDescent="0.3"/>
    <row r="24" spans="2:2" ht="14" x14ac:dyDescent="0.3"/>
    <row r="25" spans="2:2" ht="14" x14ac:dyDescent="0.3"/>
    <row r="26" spans="2:2" ht="14" x14ac:dyDescent="0.3"/>
    <row r="27" spans="2:2" ht="14" x14ac:dyDescent="0.3"/>
    <row r="28" spans="2:2" ht="14" x14ac:dyDescent="0.3"/>
    <row r="29" spans="2:2" ht="14" x14ac:dyDescent="0.3"/>
    <row r="30" spans="2:2" ht="14" x14ac:dyDescent="0.3"/>
    <row r="31" spans="2:2" ht="14" x14ac:dyDescent="0.3"/>
    <row r="32" spans="2:2" ht="14" x14ac:dyDescent="0.3"/>
    <row r="33" ht="14" x14ac:dyDescent="0.3"/>
    <row r="34" ht="14" x14ac:dyDescent="0.3"/>
    <row r="35" ht="14" x14ac:dyDescent="0.3"/>
    <row r="36" ht="14" x14ac:dyDescent="0.3"/>
    <row r="37" ht="14" x14ac:dyDescent="0.3"/>
  </sheetData>
  <mergeCells count="10">
    <mergeCell ref="B1:E1"/>
    <mergeCell ref="B2:E2"/>
    <mergeCell ref="B3:E3"/>
    <mergeCell ref="B12:B13"/>
    <mergeCell ref="C4:C5"/>
    <mergeCell ref="D4:E4"/>
    <mergeCell ref="B6:B7"/>
    <mergeCell ref="B8:B9"/>
    <mergeCell ref="B10:B11"/>
    <mergeCell ref="B4:B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opLeftCell="A187" workbookViewId="0">
      <selection activeCell="B162" sqref="B162"/>
    </sheetView>
  </sheetViews>
  <sheetFormatPr defaultColWidth="9" defaultRowHeight="19" customHeight="1" x14ac:dyDescent="0.3"/>
  <cols>
    <col min="1" max="1" width="3.83203125" style="208" customWidth="1"/>
    <col min="2" max="2" width="14.9140625" style="317" customWidth="1"/>
    <col min="3" max="3" width="5.33203125" style="208" customWidth="1"/>
    <col min="4" max="4" width="4.5" style="208" customWidth="1"/>
    <col min="5" max="5" width="4.83203125" style="208" customWidth="1"/>
    <col min="6" max="6" width="4" style="205" customWidth="1"/>
    <col min="7" max="7" width="4.1640625" style="205" customWidth="1"/>
    <col min="8" max="8" width="4.6640625" style="216" customWidth="1"/>
    <col min="9" max="9" width="5.33203125" style="216" customWidth="1"/>
    <col min="10" max="10" width="4.6640625" style="205" customWidth="1"/>
    <col min="11" max="11" width="6.33203125" style="208" customWidth="1"/>
    <col min="12" max="12" width="5.33203125" style="205" customWidth="1"/>
    <col min="13" max="13" width="7.33203125" style="205" customWidth="1"/>
    <col min="14" max="14" width="5.1640625" style="205" customWidth="1"/>
    <col min="15" max="15" width="7.25" style="205" customWidth="1"/>
    <col min="16" max="16" width="5.33203125" style="205" customWidth="1"/>
    <col min="17" max="17" width="6.75" style="205" customWidth="1"/>
    <col min="18" max="18" width="5.25" style="205" customWidth="1"/>
    <col min="19" max="19" width="6.5" style="205" customWidth="1"/>
    <col min="20" max="20" width="5.25" style="205" customWidth="1"/>
    <col min="21" max="21" width="7" style="205" customWidth="1"/>
    <col min="22" max="16384" width="9" style="208"/>
  </cols>
  <sheetData>
    <row r="1" spans="1:24" ht="19" customHeight="1" x14ac:dyDescent="0.3">
      <c r="A1" s="406" t="s">
        <v>1411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</row>
    <row r="2" spans="1:24" ht="19" customHeight="1" x14ac:dyDescent="0.3">
      <c r="A2" s="395" t="s">
        <v>1412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4" s="278" customFormat="1" ht="19" customHeight="1" x14ac:dyDescent="0.3">
      <c r="A3" s="396" t="s">
        <v>12</v>
      </c>
      <c r="B3" s="397" t="s">
        <v>1413</v>
      </c>
      <c r="C3" s="399" t="s">
        <v>16</v>
      </c>
      <c r="D3" s="399" t="s">
        <v>17</v>
      </c>
      <c r="E3" s="399" t="s">
        <v>18</v>
      </c>
      <c r="F3" s="401" t="s">
        <v>1414</v>
      </c>
      <c r="G3" s="401"/>
      <c r="H3" s="401"/>
      <c r="I3" s="402" t="s">
        <v>1161</v>
      </c>
      <c r="J3" s="404" t="s">
        <v>20</v>
      </c>
      <c r="K3" s="404" t="s">
        <v>1162</v>
      </c>
      <c r="L3" s="404" t="s">
        <v>21</v>
      </c>
      <c r="M3" s="410" t="s">
        <v>22</v>
      </c>
      <c r="N3" s="409" t="s">
        <v>23</v>
      </c>
      <c r="O3" s="409"/>
      <c r="P3" s="409" t="s">
        <v>24</v>
      </c>
      <c r="Q3" s="409"/>
      <c r="R3" s="409" t="s">
        <v>25</v>
      </c>
      <c r="S3" s="409"/>
      <c r="T3" s="409" t="s">
        <v>26</v>
      </c>
      <c r="U3" s="409"/>
    </row>
    <row r="4" spans="1:24" s="278" customFormat="1" ht="19" customHeight="1" x14ac:dyDescent="0.3">
      <c r="A4" s="358"/>
      <c r="B4" s="398"/>
      <c r="C4" s="400"/>
      <c r="D4" s="400"/>
      <c r="E4" s="400"/>
      <c r="F4" s="302">
        <v>2561</v>
      </c>
      <c r="G4" s="302">
        <v>2562</v>
      </c>
      <c r="H4" s="302">
        <v>2563</v>
      </c>
      <c r="I4" s="403"/>
      <c r="J4" s="405"/>
      <c r="K4" s="405"/>
      <c r="L4" s="405"/>
      <c r="M4" s="411"/>
      <c r="N4" s="280" t="s">
        <v>28</v>
      </c>
      <c r="O4" s="280" t="s">
        <v>29</v>
      </c>
      <c r="P4" s="280" t="s">
        <v>28</v>
      </c>
      <c r="Q4" s="280" t="s">
        <v>29</v>
      </c>
      <c r="R4" s="280" t="s">
        <v>28</v>
      </c>
      <c r="S4" s="280" t="s">
        <v>29</v>
      </c>
      <c r="T4" s="280" t="s">
        <v>28</v>
      </c>
      <c r="U4" s="321" t="s">
        <v>29</v>
      </c>
    </row>
    <row r="5" spans="1:24" ht="19" customHeight="1" x14ac:dyDescent="0.3">
      <c r="A5" s="281">
        <v>1</v>
      </c>
      <c r="B5" s="282" t="s">
        <v>1415</v>
      </c>
      <c r="C5" s="120" t="s">
        <v>424</v>
      </c>
      <c r="D5" s="120">
        <v>50</v>
      </c>
      <c r="E5" s="120" t="s">
        <v>70</v>
      </c>
      <c r="F5" s="283">
        <v>72</v>
      </c>
      <c r="G5" s="284">
        <v>75</v>
      </c>
      <c r="H5" s="284">
        <v>70</v>
      </c>
      <c r="I5" s="284">
        <v>70</v>
      </c>
      <c r="J5" s="285">
        <v>0</v>
      </c>
      <c r="K5" s="286">
        <f>I5-J5</f>
        <v>70</v>
      </c>
      <c r="L5" s="286">
        <v>530</v>
      </c>
      <c r="M5" s="287">
        <f>K5*L5</f>
        <v>37100</v>
      </c>
      <c r="N5" s="286">
        <v>20</v>
      </c>
      <c r="O5" s="287">
        <f>L5*N5</f>
        <v>10600</v>
      </c>
      <c r="P5" s="287">
        <v>20</v>
      </c>
      <c r="Q5" s="287">
        <f>L5*P5</f>
        <v>10600</v>
      </c>
      <c r="R5" s="287">
        <v>15</v>
      </c>
      <c r="S5" s="287">
        <f>L5*R5</f>
        <v>7950</v>
      </c>
      <c r="T5" s="287">
        <v>15</v>
      </c>
      <c r="U5" s="287">
        <f>L5*T5</f>
        <v>7950</v>
      </c>
      <c r="W5" s="288"/>
      <c r="X5" s="278"/>
    </row>
    <row r="6" spans="1:24" ht="19" customHeight="1" x14ac:dyDescent="0.3">
      <c r="A6" s="281">
        <v>2</v>
      </c>
      <c r="B6" s="282" t="s">
        <v>1416</v>
      </c>
      <c r="C6" s="120" t="s">
        <v>424</v>
      </c>
      <c r="D6" s="120">
        <v>50</v>
      </c>
      <c r="E6" s="120" t="s">
        <v>70</v>
      </c>
      <c r="F6" s="289">
        <v>1</v>
      </c>
      <c r="G6" s="284">
        <v>0</v>
      </c>
      <c r="H6" s="284">
        <v>4</v>
      </c>
      <c r="I6" s="284">
        <v>10</v>
      </c>
      <c r="J6" s="290">
        <v>0</v>
      </c>
      <c r="K6" s="286">
        <f t="shared" ref="K6:K20" si="0">I6-J6</f>
        <v>10</v>
      </c>
      <c r="L6" s="286">
        <v>580</v>
      </c>
      <c r="M6" s="287">
        <f t="shared" ref="M6:M16" si="1">K6*L6</f>
        <v>5800</v>
      </c>
      <c r="N6" s="286">
        <v>2</v>
      </c>
      <c r="O6" s="287">
        <f t="shared" ref="O6:O16" si="2">L6*N6</f>
        <v>1160</v>
      </c>
      <c r="P6" s="287">
        <v>3</v>
      </c>
      <c r="Q6" s="287">
        <f t="shared" ref="Q6:Q16" si="3">L6*P6</f>
        <v>1740</v>
      </c>
      <c r="R6" s="287">
        <v>2</v>
      </c>
      <c r="S6" s="287">
        <f t="shared" ref="S6:S16" si="4">L6*R6</f>
        <v>1160</v>
      </c>
      <c r="T6" s="287">
        <v>3</v>
      </c>
      <c r="U6" s="287">
        <f t="shared" ref="U6:U16" si="5">L6*T6</f>
        <v>1740</v>
      </c>
      <c r="W6" s="288"/>
      <c r="X6" s="278"/>
    </row>
    <row r="7" spans="1:24" ht="19" customHeight="1" x14ac:dyDescent="0.3">
      <c r="A7" s="281">
        <v>3</v>
      </c>
      <c r="B7" s="282" t="s">
        <v>1417</v>
      </c>
      <c r="C7" s="120" t="s">
        <v>424</v>
      </c>
      <c r="D7" s="120">
        <v>50</v>
      </c>
      <c r="E7" s="120" t="s">
        <v>70</v>
      </c>
      <c r="F7" s="289">
        <v>3</v>
      </c>
      <c r="G7" s="284">
        <v>3</v>
      </c>
      <c r="H7" s="284">
        <v>4</v>
      </c>
      <c r="I7" s="284">
        <v>10</v>
      </c>
      <c r="J7" s="290">
        <v>0</v>
      </c>
      <c r="K7" s="286">
        <f t="shared" si="0"/>
        <v>10</v>
      </c>
      <c r="L7" s="286">
        <v>580</v>
      </c>
      <c r="M7" s="287">
        <f t="shared" si="1"/>
        <v>5800</v>
      </c>
      <c r="N7" s="286">
        <v>2</v>
      </c>
      <c r="O7" s="287">
        <f t="shared" si="2"/>
        <v>1160</v>
      </c>
      <c r="P7" s="287">
        <v>3</v>
      </c>
      <c r="Q7" s="287">
        <f t="shared" si="3"/>
        <v>1740</v>
      </c>
      <c r="R7" s="287">
        <v>2</v>
      </c>
      <c r="S7" s="287">
        <f t="shared" si="4"/>
        <v>1160</v>
      </c>
      <c r="T7" s="287">
        <v>3</v>
      </c>
      <c r="U7" s="287">
        <f t="shared" si="5"/>
        <v>1740</v>
      </c>
      <c r="W7" s="288"/>
      <c r="X7" s="278"/>
    </row>
    <row r="8" spans="1:24" ht="19" customHeight="1" x14ac:dyDescent="0.3">
      <c r="A8" s="281">
        <v>4</v>
      </c>
      <c r="B8" s="291" t="s">
        <v>1418</v>
      </c>
      <c r="C8" s="120" t="s">
        <v>438</v>
      </c>
      <c r="D8" s="120">
        <v>1</v>
      </c>
      <c r="E8" s="120" t="s">
        <v>438</v>
      </c>
      <c r="F8" s="292">
        <v>4</v>
      </c>
      <c r="G8" s="284">
        <v>0</v>
      </c>
      <c r="H8" s="284">
        <v>8</v>
      </c>
      <c r="I8" s="284">
        <v>8</v>
      </c>
      <c r="J8" s="289">
        <v>8</v>
      </c>
      <c r="K8" s="286">
        <f t="shared" si="0"/>
        <v>0</v>
      </c>
      <c r="L8" s="287">
        <v>1600</v>
      </c>
      <c r="M8" s="287">
        <f t="shared" si="1"/>
        <v>0</v>
      </c>
      <c r="N8" s="286">
        <v>8</v>
      </c>
      <c r="O8" s="287">
        <f t="shared" si="2"/>
        <v>12800</v>
      </c>
      <c r="P8" s="287">
        <v>0</v>
      </c>
      <c r="Q8" s="287">
        <f t="shared" si="3"/>
        <v>0</v>
      </c>
      <c r="R8" s="287">
        <v>0</v>
      </c>
      <c r="S8" s="287">
        <f t="shared" si="4"/>
        <v>0</v>
      </c>
      <c r="T8" s="287">
        <v>0</v>
      </c>
      <c r="U8" s="287">
        <f t="shared" si="5"/>
        <v>0</v>
      </c>
      <c r="X8" s="293"/>
    </row>
    <row r="9" spans="1:24" ht="19" customHeight="1" x14ac:dyDescent="0.3">
      <c r="A9" s="281">
        <v>5</v>
      </c>
      <c r="B9" s="294" t="s">
        <v>1419</v>
      </c>
      <c r="C9" s="120" t="s">
        <v>438</v>
      </c>
      <c r="D9" s="120">
        <v>1</v>
      </c>
      <c r="E9" s="120" t="s">
        <v>438</v>
      </c>
      <c r="F9" s="287">
        <v>0</v>
      </c>
      <c r="G9" s="284">
        <v>5</v>
      </c>
      <c r="H9" s="284">
        <v>21</v>
      </c>
      <c r="I9" s="284">
        <v>21</v>
      </c>
      <c r="J9" s="287">
        <v>21</v>
      </c>
      <c r="K9" s="286">
        <f t="shared" si="0"/>
        <v>0</v>
      </c>
      <c r="L9" s="287">
        <v>800</v>
      </c>
      <c r="M9" s="287">
        <f t="shared" si="1"/>
        <v>0</v>
      </c>
      <c r="N9" s="287">
        <v>0</v>
      </c>
      <c r="O9" s="287">
        <f t="shared" si="2"/>
        <v>0</v>
      </c>
      <c r="P9" s="287">
        <v>0</v>
      </c>
      <c r="Q9" s="287">
        <f t="shared" si="3"/>
        <v>0</v>
      </c>
      <c r="R9" s="287">
        <v>0</v>
      </c>
      <c r="S9" s="287">
        <f t="shared" si="4"/>
        <v>0</v>
      </c>
      <c r="T9" s="287">
        <v>0</v>
      </c>
      <c r="U9" s="287">
        <f t="shared" si="5"/>
        <v>0</v>
      </c>
    </row>
    <row r="10" spans="1:24" ht="19" customHeight="1" x14ac:dyDescent="0.3">
      <c r="A10" s="281">
        <v>6</v>
      </c>
      <c r="B10" s="294" t="s">
        <v>1420</v>
      </c>
      <c r="C10" s="120" t="s">
        <v>438</v>
      </c>
      <c r="D10" s="120">
        <v>1</v>
      </c>
      <c r="E10" s="120" t="s">
        <v>438</v>
      </c>
      <c r="F10" s="287">
        <v>5</v>
      </c>
      <c r="G10" s="284">
        <v>17</v>
      </c>
      <c r="H10" s="284">
        <v>11</v>
      </c>
      <c r="I10" s="284">
        <v>11</v>
      </c>
      <c r="J10" s="287">
        <v>11</v>
      </c>
      <c r="K10" s="286">
        <f t="shared" si="0"/>
        <v>0</v>
      </c>
      <c r="L10" s="287">
        <v>1000</v>
      </c>
      <c r="M10" s="287">
        <f t="shared" si="1"/>
        <v>0</v>
      </c>
      <c r="N10" s="287">
        <v>0</v>
      </c>
      <c r="O10" s="287">
        <f t="shared" si="2"/>
        <v>0</v>
      </c>
      <c r="P10" s="287">
        <v>0</v>
      </c>
      <c r="Q10" s="287">
        <f t="shared" si="3"/>
        <v>0</v>
      </c>
      <c r="R10" s="287">
        <v>0</v>
      </c>
      <c r="S10" s="287">
        <f t="shared" si="4"/>
        <v>0</v>
      </c>
      <c r="T10" s="287">
        <v>0</v>
      </c>
      <c r="U10" s="287">
        <f t="shared" si="5"/>
        <v>0</v>
      </c>
    </row>
    <row r="11" spans="1:24" ht="19" customHeight="1" x14ac:dyDescent="0.3">
      <c r="A11" s="281">
        <v>7</v>
      </c>
      <c r="B11" s="291" t="s">
        <v>1421</v>
      </c>
      <c r="C11" s="120" t="s">
        <v>438</v>
      </c>
      <c r="D11" s="120">
        <v>1</v>
      </c>
      <c r="E11" s="120" t="s">
        <v>438</v>
      </c>
      <c r="F11" s="287">
        <v>0</v>
      </c>
      <c r="G11" s="284">
        <v>16</v>
      </c>
      <c r="H11" s="284">
        <v>63</v>
      </c>
      <c r="I11" s="284">
        <v>63</v>
      </c>
      <c r="J11" s="287">
        <v>63</v>
      </c>
      <c r="K11" s="286">
        <f t="shared" si="0"/>
        <v>0</v>
      </c>
      <c r="L11" s="287">
        <v>850</v>
      </c>
      <c r="M11" s="287">
        <f t="shared" si="1"/>
        <v>0</v>
      </c>
      <c r="N11" s="287">
        <v>0</v>
      </c>
      <c r="O11" s="287">
        <f t="shared" si="2"/>
        <v>0</v>
      </c>
      <c r="P11" s="287">
        <v>0</v>
      </c>
      <c r="Q11" s="287">
        <f t="shared" si="3"/>
        <v>0</v>
      </c>
      <c r="R11" s="287">
        <v>0</v>
      </c>
      <c r="S11" s="287">
        <f t="shared" si="4"/>
        <v>0</v>
      </c>
      <c r="T11" s="287">
        <v>0</v>
      </c>
      <c r="U11" s="287">
        <f t="shared" si="5"/>
        <v>0</v>
      </c>
    </row>
    <row r="12" spans="1:24" ht="19" customHeight="1" x14ac:dyDescent="0.3">
      <c r="A12" s="281">
        <v>8</v>
      </c>
      <c r="B12" s="294" t="s">
        <v>1422</v>
      </c>
      <c r="C12" s="120" t="s">
        <v>39</v>
      </c>
      <c r="D12" s="120">
        <v>1</v>
      </c>
      <c r="E12" s="120" t="s">
        <v>39</v>
      </c>
      <c r="F12" s="287">
        <v>4</v>
      </c>
      <c r="G12" s="284">
        <v>4</v>
      </c>
      <c r="H12" s="284">
        <v>4</v>
      </c>
      <c r="I12" s="284">
        <v>5</v>
      </c>
      <c r="J12" s="287">
        <v>0</v>
      </c>
      <c r="K12" s="286">
        <f t="shared" si="0"/>
        <v>5</v>
      </c>
      <c r="L12" s="287">
        <v>1400</v>
      </c>
      <c r="M12" s="287">
        <f t="shared" si="1"/>
        <v>7000</v>
      </c>
      <c r="N12" s="287">
        <v>2</v>
      </c>
      <c r="O12" s="287">
        <f t="shared" si="2"/>
        <v>2800</v>
      </c>
      <c r="P12" s="287">
        <v>1</v>
      </c>
      <c r="Q12" s="287">
        <f t="shared" si="3"/>
        <v>1400</v>
      </c>
      <c r="R12" s="287">
        <v>1</v>
      </c>
      <c r="S12" s="287">
        <f t="shared" si="4"/>
        <v>1400</v>
      </c>
      <c r="T12" s="287">
        <v>1</v>
      </c>
      <c r="U12" s="287">
        <f t="shared" si="5"/>
        <v>1400</v>
      </c>
    </row>
    <row r="13" spans="1:24" ht="19" customHeight="1" x14ac:dyDescent="0.3">
      <c r="A13" s="281">
        <v>9</v>
      </c>
      <c r="B13" s="291" t="s">
        <v>1423</v>
      </c>
      <c r="C13" s="120" t="s">
        <v>424</v>
      </c>
      <c r="D13" s="120">
        <v>100</v>
      </c>
      <c r="E13" s="120" t="s">
        <v>438</v>
      </c>
      <c r="F13" s="287">
        <v>20</v>
      </c>
      <c r="G13" s="284">
        <v>23</v>
      </c>
      <c r="H13" s="284">
        <v>28</v>
      </c>
      <c r="I13" s="284">
        <v>28</v>
      </c>
      <c r="J13" s="287">
        <v>0</v>
      </c>
      <c r="K13" s="286">
        <f t="shared" si="0"/>
        <v>28</v>
      </c>
      <c r="L13" s="287">
        <v>210</v>
      </c>
      <c r="M13" s="287">
        <f t="shared" si="1"/>
        <v>5880</v>
      </c>
      <c r="N13" s="287">
        <v>7</v>
      </c>
      <c r="O13" s="287">
        <f t="shared" si="2"/>
        <v>1470</v>
      </c>
      <c r="P13" s="287">
        <v>7</v>
      </c>
      <c r="Q13" s="287">
        <f t="shared" si="3"/>
        <v>1470</v>
      </c>
      <c r="R13" s="287">
        <v>7</v>
      </c>
      <c r="S13" s="287">
        <f t="shared" si="4"/>
        <v>1470</v>
      </c>
      <c r="T13" s="287">
        <v>7</v>
      </c>
      <c r="U13" s="287">
        <f t="shared" si="5"/>
        <v>1470</v>
      </c>
    </row>
    <row r="14" spans="1:24" ht="19" customHeight="1" x14ac:dyDescent="0.3">
      <c r="A14" s="281">
        <v>10</v>
      </c>
      <c r="B14" s="291" t="s">
        <v>1424</v>
      </c>
      <c r="C14" s="120" t="s">
        <v>424</v>
      </c>
      <c r="D14" s="120">
        <v>100</v>
      </c>
      <c r="E14" s="120" t="s">
        <v>438</v>
      </c>
      <c r="F14" s="287">
        <v>12</v>
      </c>
      <c r="G14" s="284">
        <v>15</v>
      </c>
      <c r="H14" s="284">
        <v>16</v>
      </c>
      <c r="I14" s="284">
        <v>16</v>
      </c>
      <c r="J14" s="287">
        <v>0</v>
      </c>
      <c r="K14" s="286">
        <f t="shared" si="0"/>
        <v>16</v>
      </c>
      <c r="L14" s="287">
        <v>210</v>
      </c>
      <c r="M14" s="287">
        <f t="shared" si="1"/>
        <v>3360</v>
      </c>
      <c r="N14" s="287">
        <v>4</v>
      </c>
      <c r="O14" s="287">
        <f t="shared" si="2"/>
        <v>840</v>
      </c>
      <c r="P14" s="287">
        <v>4</v>
      </c>
      <c r="Q14" s="287">
        <f t="shared" si="3"/>
        <v>840</v>
      </c>
      <c r="R14" s="287">
        <v>4</v>
      </c>
      <c r="S14" s="287">
        <f t="shared" si="4"/>
        <v>840</v>
      </c>
      <c r="T14" s="287">
        <v>4</v>
      </c>
      <c r="U14" s="287">
        <f t="shared" si="5"/>
        <v>840</v>
      </c>
    </row>
    <row r="15" spans="1:24" ht="19" customHeight="1" x14ac:dyDescent="0.3">
      <c r="A15" s="281">
        <v>11</v>
      </c>
      <c r="B15" s="291" t="s">
        <v>1425</v>
      </c>
      <c r="C15" s="120" t="s">
        <v>438</v>
      </c>
      <c r="D15" s="120">
        <v>1</v>
      </c>
      <c r="E15" s="120" t="s">
        <v>438</v>
      </c>
      <c r="F15" s="287">
        <v>0</v>
      </c>
      <c r="G15" s="284">
        <v>5</v>
      </c>
      <c r="H15" s="284">
        <v>16</v>
      </c>
      <c r="I15" s="284">
        <v>16</v>
      </c>
      <c r="J15" s="287">
        <v>16</v>
      </c>
      <c r="K15" s="286">
        <f t="shared" si="0"/>
        <v>0</v>
      </c>
      <c r="L15" s="287">
        <v>300</v>
      </c>
      <c r="M15" s="287">
        <f t="shared" si="1"/>
        <v>0</v>
      </c>
      <c r="N15" s="287">
        <v>0</v>
      </c>
      <c r="O15" s="287">
        <f t="shared" si="2"/>
        <v>0</v>
      </c>
      <c r="P15" s="287">
        <v>0</v>
      </c>
      <c r="Q15" s="287">
        <f t="shared" si="3"/>
        <v>0</v>
      </c>
      <c r="R15" s="287">
        <v>0</v>
      </c>
      <c r="S15" s="287">
        <f t="shared" si="4"/>
        <v>0</v>
      </c>
      <c r="T15" s="287">
        <v>0</v>
      </c>
      <c r="U15" s="287">
        <f t="shared" si="5"/>
        <v>0</v>
      </c>
    </row>
    <row r="16" spans="1:24" ht="19" customHeight="1" x14ac:dyDescent="0.3">
      <c r="A16" s="281">
        <v>12</v>
      </c>
      <c r="B16" s="294" t="s">
        <v>1426</v>
      </c>
      <c r="C16" s="120" t="s">
        <v>424</v>
      </c>
      <c r="D16" s="120">
        <v>32</v>
      </c>
      <c r="E16" s="120" t="s">
        <v>452</v>
      </c>
      <c r="F16" s="287">
        <v>1</v>
      </c>
      <c r="G16" s="284">
        <v>1</v>
      </c>
      <c r="H16" s="284">
        <v>2</v>
      </c>
      <c r="I16" s="284">
        <v>2</v>
      </c>
      <c r="J16" s="287">
        <v>1</v>
      </c>
      <c r="K16" s="286">
        <f t="shared" si="0"/>
        <v>1</v>
      </c>
      <c r="L16" s="287">
        <v>3000</v>
      </c>
      <c r="M16" s="287">
        <f t="shared" si="1"/>
        <v>3000</v>
      </c>
      <c r="N16" s="287">
        <v>0</v>
      </c>
      <c r="O16" s="287">
        <f t="shared" si="2"/>
        <v>0</v>
      </c>
      <c r="P16" s="287">
        <v>0</v>
      </c>
      <c r="Q16" s="287">
        <f t="shared" si="3"/>
        <v>0</v>
      </c>
      <c r="R16" s="287">
        <v>1</v>
      </c>
      <c r="S16" s="287">
        <f t="shared" si="4"/>
        <v>3000</v>
      </c>
      <c r="T16" s="287">
        <v>0</v>
      </c>
      <c r="U16" s="287">
        <f t="shared" si="5"/>
        <v>0</v>
      </c>
    </row>
    <row r="17" spans="1:24" ht="19" customHeight="1" x14ac:dyDescent="0.3">
      <c r="A17" s="281">
        <v>13</v>
      </c>
      <c r="B17" s="282" t="s">
        <v>1427</v>
      </c>
      <c r="C17" s="120" t="s">
        <v>39</v>
      </c>
      <c r="D17" s="120">
        <v>500</v>
      </c>
      <c r="E17" s="120" t="s">
        <v>1428</v>
      </c>
      <c r="F17" s="287">
        <v>3</v>
      </c>
      <c r="G17" s="284">
        <v>2</v>
      </c>
      <c r="H17" s="284">
        <v>0</v>
      </c>
      <c r="I17" s="284">
        <v>0</v>
      </c>
      <c r="J17" s="287">
        <v>0</v>
      </c>
      <c r="K17" s="286">
        <v>0</v>
      </c>
      <c r="L17" s="287">
        <v>9500</v>
      </c>
      <c r="M17" s="287">
        <f>K17*L17</f>
        <v>0</v>
      </c>
      <c r="N17" s="287">
        <v>0</v>
      </c>
      <c r="O17" s="287">
        <f>L17*N17</f>
        <v>0</v>
      </c>
      <c r="P17" s="287">
        <v>0</v>
      </c>
      <c r="Q17" s="287">
        <f>L17*P17</f>
        <v>0</v>
      </c>
      <c r="R17" s="287">
        <v>0</v>
      </c>
      <c r="S17" s="287">
        <f>L17*R17</f>
        <v>0</v>
      </c>
      <c r="T17" s="287">
        <v>0</v>
      </c>
      <c r="U17" s="287">
        <f>L17*T17</f>
        <v>0</v>
      </c>
      <c r="X17" s="293"/>
    </row>
    <row r="18" spans="1:24" ht="19" customHeight="1" x14ac:dyDescent="0.3">
      <c r="A18" s="281">
        <v>14</v>
      </c>
      <c r="B18" s="282" t="s">
        <v>1429</v>
      </c>
      <c r="C18" s="120" t="s">
        <v>438</v>
      </c>
      <c r="D18" s="120">
        <v>1</v>
      </c>
      <c r="E18" s="120" t="s">
        <v>438</v>
      </c>
      <c r="F18" s="287">
        <v>2</v>
      </c>
      <c r="G18" s="284">
        <v>0</v>
      </c>
      <c r="H18" s="284">
        <v>0</v>
      </c>
      <c r="I18" s="284">
        <v>0</v>
      </c>
      <c r="J18" s="287">
        <v>0</v>
      </c>
      <c r="K18" s="286">
        <f t="shared" si="0"/>
        <v>0</v>
      </c>
      <c r="L18" s="287">
        <v>1200</v>
      </c>
      <c r="M18" s="287">
        <f t="shared" ref="M18:M70" si="6">K18*L18</f>
        <v>0</v>
      </c>
      <c r="N18" s="287">
        <v>0</v>
      </c>
      <c r="O18" s="287">
        <f t="shared" ref="O18:O70" si="7">L18*N18</f>
        <v>0</v>
      </c>
      <c r="P18" s="287">
        <v>0</v>
      </c>
      <c r="Q18" s="287">
        <f t="shared" ref="Q18:Q96" si="8">L18*P18</f>
        <v>0</v>
      </c>
      <c r="R18" s="287">
        <v>0</v>
      </c>
      <c r="S18" s="287">
        <f t="shared" ref="S18:S96" si="9">L18*R18</f>
        <v>0</v>
      </c>
      <c r="T18" s="287">
        <v>0</v>
      </c>
      <c r="U18" s="287">
        <f t="shared" ref="U18:U96" si="10">L18*T18</f>
        <v>0</v>
      </c>
      <c r="X18" s="293"/>
    </row>
    <row r="19" spans="1:24" ht="19" customHeight="1" x14ac:dyDescent="0.3">
      <c r="A19" s="281">
        <v>15</v>
      </c>
      <c r="B19" s="291" t="s">
        <v>1430</v>
      </c>
      <c r="C19" s="120" t="s">
        <v>424</v>
      </c>
      <c r="D19" s="120" t="s">
        <v>1431</v>
      </c>
      <c r="E19" s="120" t="s">
        <v>1432</v>
      </c>
      <c r="F19" s="292">
        <v>9</v>
      </c>
      <c r="G19" s="284">
        <v>12</v>
      </c>
      <c r="H19" s="284">
        <v>12</v>
      </c>
      <c r="I19" s="284">
        <v>12</v>
      </c>
      <c r="J19" s="289">
        <v>0</v>
      </c>
      <c r="K19" s="286">
        <f t="shared" si="0"/>
        <v>12</v>
      </c>
      <c r="L19" s="287">
        <v>1712</v>
      </c>
      <c r="M19" s="287">
        <f t="shared" si="6"/>
        <v>20544</v>
      </c>
      <c r="N19" s="287">
        <v>3</v>
      </c>
      <c r="O19" s="287">
        <f t="shared" si="7"/>
        <v>5136</v>
      </c>
      <c r="P19" s="287">
        <v>3</v>
      </c>
      <c r="Q19" s="287">
        <f t="shared" si="8"/>
        <v>5136</v>
      </c>
      <c r="R19" s="287">
        <v>3</v>
      </c>
      <c r="S19" s="287">
        <f t="shared" si="9"/>
        <v>5136</v>
      </c>
      <c r="T19" s="287">
        <v>3</v>
      </c>
      <c r="U19" s="287">
        <f t="shared" si="10"/>
        <v>5136</v>
      </c>
      <c r="X19" s="293"/>
    </row>
    <row r="20" spans="1:24" ht="19" customHeight="1" x14ac:dyDescent="0.3">
      <c r="A20" s="281">
        <v>16</v>
      </c>
      <c r="B20" s="291" t="s">
        <v>1433</v>
      </c>
      <c r="C20" s="120" t="s">
        <v>49</v>
      </c>
      <c r="D20" s="120">
        <v>1</v>
      </c>
      <c r="E20" s="120" t="s">
        <v>49</v>
      </c>
      <c r="F20" s="292">
        <v>2</v>
      </c>
      <c r="G20" s="284">
        <v>2</v>
      </c>
      <c r="H20" s="284">
        <v>2</v>
      </c>
      <c r="I20" s="284">
        <v>2</v>
      </c>
      <c r="J20" s="289">
        <v>1</v>
      </c>
      <c r="K20" s="286">
        <f t="shared" si="0"/>
        <v>1</v>
      </c>
      <c r="L20" s="287">
        <v>500</v>
      </c>
      <c r="M20" s="287">
        <f t="shared" si="6"/>
        <v>500</v>
      </c>
      <c r="N20" s="287">
        <v>0</v>
      </c>
      <c r="O20" s="287">
        <f t="shared" si="7"/>
        <v>0</v>
      </c>
      <c r="P20" s="287">
        <v>0</v>
      </c>
      <c r="Q20" s="287">
        <f t="shared" si="8"/>
        <v>0</v>
      </c>
      <c r="R20" s="287">
        <v>1</v>
      </c>
      <c r="S20" s="287">
        <f t="shared" si="9"/>
        <v>500</v>
      </c>
      <c r="T20" s="287">
        <v>0</v>
      </c>
      <c r="U20" s="287">
        <f t="shared" si="10"/>
        <v>0</v>
      </c>
      <c r="X20" s="293"/>
    </row>
    <row r="21" spans="1:24" ht="26" customHeight="1" x14ac:dyDescent="0.3">
      <c r="A21" s="200"/>
      <c r="B21" s="201"/>
      <c r="C21" s="202"/>
      <c r="D21" s="202"/>
      <c r="E21" s="202"/>
      <c r="F21" s="242"/>
      <c r="G21" s="243"/>
      <c r="H21" s="203"/>
      <c r="I21" s="203"/>
      <c r="J21" s="245"/>
      <c r="K21" s="204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X21" s="293"/>
    </row>
    <row r="22" spans="1:24" ht="19" customHeight="1" x14ac:dyDescent="0.3">
      <c r="A22" s="200"/>
      <c r="B22" s="407" t="s">
        <v>1434</v>
      </c>
      <c r="C22" s="407"/>
      <c r="D22" s="407"/>
      <c r="E22" s="202"/>
      <c r="F22" s="242"/>
      <c r="G22" s="408" t="s">
        <v>1435</v>
      </c>
      <c r="H22" s="408"/>
      <c r="I22" s="408"/>
      <c r="J22" s="408"/>
      <c r="K22" s="204"/>
      <c r="L22" s="242"/>
      <c r="M22" s="408" t="s">
        <v>1436</v>
      </c>
      <c r="N22" s="408"/>
      <c r="O22" s="408"/>
      <c r="P22" s="408"/>
      <c r="Q22" s="242"/>
      <c r="R22" s="408" t="s">
        <v>1436</v>
      </c>
      <c r="S22" s="408"/>
      <c r="T22" s="408"/>
      <c r="U22" s="408"/>
      <c r="X22" s="293"/>
    </row>
    <row r="23" spans="1:24" ht="19" customHeight="1" x14ac:dyDescent="0.3">
      <c r="A23" s="200"/>
      <c r="B23" s="407" t="s">
        <v>1437</v>
      </c>
      <c r="C23" s="407"/>
      <c r="D23" s="407"/>
      <c r="E23" s="202"/>
      <c r="F23" s="242"/>
      <c r="G23" s="408" t="s">
        <v>1438</v>
      </c>
      <c r="H23" s="408"/>
      <c r="I23" s="408"/>
      <c r="J23" s="408"/>
      <c r="K23" s="204"/>
      <c r="L23" s="242"/>
      <c r="M23" s="408" t="s">
        <v>1439</v>
      </c>
      <c r="N23" s="408"/>
      <c r="O23" s="408"/>
      <c r="P23" s="408"/>
      <c r="Q23" s="242"/>
      <c r="R23" s="408" t="s">
        <v>1440</v>
      </c>
      <c r="S23" s="408"/>
      <c r="T23" s="408"/>
      <c r="U23" s="408"/>
      <c r="X23" s="293"/>
    </row>
    <row r="24" spans="1:24" ht="19" customHeight="1" x14ac:dyDescent="0.3">
      <c r="A24" s="200"/>
      <c r="B24" s="407" t="s">
        <v>1441</v>
      </c>
      <c r="C24" s="407"/>
      <c r="D24" s="407"/>
      <c r="E24" s="202"/>
      <c r="F24" s="242"/>
      <c r="G24" s="408" t="s">
        <v>1442</v>
      </c>
      <c r="H24" s="408"/>
      <c r="I24" s="408"/>
      <c r="J24" s="408"/>
      <c r="K24" s="204"/>
      <c r="L24" s="242"/>
      <c r="M24" s="408" t="s">
        <v>615</v>
      </c>
      <c r="N24" s="408"/>
      <c r="O24" s="408"/>
      <c r="P24" s="408"/>
      <c r="Q24" s="242"/>
      <c r="R24" s="408" t="s">
        <v>1443</v>
      </c>
      <c r="S24" s="408"/>
      <c r="T24" s="408"/>
      <c r="U24" s="408"/>
      <c r="X24" s="293"/>
    </row>
    <row r="25" spans="1:24" ht="19" customHeight="1" x14ac:dyDescent="0.3">
      <c r="A25" s="200"/>
      <c r="B25" s="407" t="s">
        <v>677</v>
      </c>
      <c r="C25" s="407"/>
      <c r="D25" s="407"/>
      <c r="E25" s="202"/>
      <c r="F25" s="242"/>
      <c r="G25" s="408" t="s">
        <v>687</v>
      </c>
      <c r="H25" s="408"/>
      <c r="I25" s="408"/>
      <c r="J25" s="408"/>
      <c r="K25" s="204"/>
      <c r="L25" s="242"/>
      <c r="M25" s="408" t="s">
        <v>86</v>
      </c>
      <c r="N25" s="408"/>
      <c r="O25" s="408"/>
      <c r="P25" s="408"/>
      <c r="Q25" s="242"/>
      <c r="R25" s="408" t="s">
        <v>87</v>
      </c>
      <c r="S25" s="408"/>
      <c r="T25" s="408"/>
      <c r="U25" s="408"/>
      <c r="X25" s="293"/>
    </row>
    <row r="26" spans="1:24" ht="19" customHeight="1" x14ac:dyDescent="0.3">
      <c r="A26" s="277"/>
      <c r="B26" s="406" t="s">
        <v>1411</v>
      </c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</row>
    <row r="27" spans="1:24" ht="19" customHeight="1" x14ac:dyDescent="0.3">
      <c r="A27" s="395" t="s">
        <v>1412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</row>
    <row r="28" spans="1:24" s="278" customFormat="1" ht="19" customHeight="1" x14ac:dyDescent="0.3">
      <c r="A28" s="396" t="s">
        <v>12</v>
      </c>
      <c r="B28" s="397" t="s">
        <v>1413</v>
      </c>
      <c r="C28" s="399" t="s">
        <v>16</v>
      </c>
      <c r="D28" s="399" t="s">
        <v>17</v>
      </c>
      <c r="E28" s="399" t="s">
        <v>18</v>
      </c>
      <c r="F28" s="401" t="s">
        <v>1414</v>
      </c>
      <c r="G28" s="401"/>
      <c r="H28" s="401"/>
      <c r="I28" s="402" t="s">
        <v>1161</v>
      </c>
      <c r="J28" s="404" t="s">
        <v>20</v>
      </c>
      <c r="K28" s="404" t="s">
        <v>1162</v>
      </c>
      <c r="L28" s="404" t="s">
        <v>21</v>
      </c>
      <c r="M28" s="410" t="s">
        <v>22</v>
      </c>
      <c r="N28" s="409" t="s">
        <v>23</v>
      </c>
      <c r="O28" s="409"/>
      <c r="P28" s="409" t="s">
        <v>24</v>
      </c>
      <c r="Q28" s="409"/>
      <c r="R28" s="409" t="s">
        <v>25</v>
      </c>
      <c r="S28" s="409"/>
      <c r="T28" s="409" t="s">
        <v>26</v>
      </c>
      <c r="U28" s="409"/>
    </row>
    <row r="29" spans="1:24" s="278" customFormat="1" ht="19" customHeight="1" x14ac:dyDescent="0.3">
      <c r="A29" s="358"/>
      <c r="B29" s="398"/>
      <c r="C29" s="400"/>
      <c r="D29" s="400"/>
      <c r="E29" s="400"/>
      <c r="F29" s="279">
        <v>2561</v>
      </c>
      <c r="G29" s="279">
        <v>2562</v>
      </c>
      <c r="H29" s="279">
        <v>2563</v>
      </c>
      <c r="I29" s="403"/>
      <c r="J29" s="405"/>
      <c r="K29" s="405"/>
      <c r="L29" s="405"/>
      <c r="M29" s="411"/>
      <c r="N29" s="280" t="s">
        <v>28</v>
      </c>
      <c r="O29" s="280" t="s">
        <v>29</v>
      </c>
      <c r="P29" s="280" t="s">
        <v>28</v>
      </c>
      <c r="Q29" s="280" t="s">
        <v>29</v>
      </c>
      <c r="R29" s="280" t="s">
        <v>28</v>
      </c>
      <c r="S29" s="280" t="s">
        <v>29</v>
      </c>
      <c r="T29" s="280" t="s">
        <v>28</v>
      </c>
      <c r="U29" s="321" t="s">
        <v>29</v>
      </c>
    </row>
    <row r="30" spans="1:24" ht="19" customHeight="1" x14ac:dyDescent="0.3">
      <c r="A30" s="281">
        <v>17</v>
      </c>
      <c r="B30" s="291" t="s">
        <v>1444</v>
      </c>
      <c r="C30" s="120" t="s">
        <v>438</v>
      </c>
      <c r="D30" s="120">
        <v>1</v>
      </c>
      <c r="E30" s="120" t="s">
        <v>438</v>
      </c>
      <c r="F30" s="292">
        <v>0</v>
      </c>
      <c r="G30" s="295">
        <v>0</v>
      </c>
      <c r="H30" s="284">
        <v>20</v>
      </c>
      <c r="I30" s="284">
        <v>20</v>
      </c>
      <c r="J30" s="289">
        <v>12</v>
      </c>
      <c r="K30" s="286">
        <f>I30-J30</f>
        <v>8</v>
      </c>
      <c r="L30" s="287">
        <v>1200</v>
      </c>
      <c r="M30" s="287">
        <f>K30*L30</f>
        <v>9600</v>
      </c>
      <c r="N30" s="287">
        <v>0</v>
      </c>
      <c r="O30" s="287">
        <f>L30*N30</f>
        <v>0</v>
      </c>
      <c r="P30" s="287">
        <v>8</v>
      </c>
      <c r="Q30" s="287">
        <f>L30*P30</f>
        <v>9600</v>
      </c>
      <c r="R30" s="287">
        <v>0</v>
      </c>
      <c r="S30" s="287">
        <f>L30*R30</f>
        <v>0</v>
      </c>
      <c r="T30" s="287">
        <v>0</v>
      </c>
      <c r="U30" s="287">
        <f>L30*T30</f>
        <v>0</v>
      </c>
      <c r="X30" s="293"/>
    </row>
    <row r="31" spans="1:24" ht="19" customHeight="1" x14ac:dyDescent="0.3">
      <c r="A31" s="281">
        <v>18</v>
      </c>
      <c r="B31" s="291" t="s">
        <v>1445</v>
      </c>
      <c r="C31" s="120" t="s">
        <v>70</v>
      </c>
      <c r="D31" s="120">
        <v>2.7</v>
      </c>
      <c r="E31" s="120" t="s">
        <v>1432</v>
      </c>
      <c r="F31" s="292">
        <v>6</v>
      </c>
      <c r="G31" s="296">
        <v>7</v>
      </c>
      <c r="H31" s="284">
        <v>8</v>
      </c>
      <c r="I31" s="284">
        <v>8</v>
      </c>
      <c r="J31" s="289">
        <v>0</v>
      </c>
      <c r="K31" s="286">
        <f t="shared" ref="K31:K43" si="11">I31-J31</f>
        <v>8</v>
      </c>
      <c r="L31" s="287">
        <v>799.29</v>
      </c>
      <c r="M31" s="287">
        <f>K31*L31</f>
        <v>6394.32</v>
      </c>
      <c r="N31" s="287">
        <v>2</v>
      </c>
      <c r="O31" s="287">
        <f>L31*N31</f>
        <v>1598.58</v>
      </c>
      <c r="P31" s="287">
        <v>2</v>
      </c>
      <c r="Q31" s="287">
        <f>L31*P31</f>
        <v>1598.58</v>
      </c>
      <c r="R31" s="287">
        <v>2</v>
      </c>
      <c r="S31" s="287">
        <f>L31*R31</f>
        <v>1598.58</v>
      </c>
      <c r="T31" s="287">
        <v>2</v>
      </c>
      <c r="U31" s="287">
        <f>L31*T31</f>
        <v>1598.58</v>
      </c>
      <c r="X31" s="293"/>
    </row>
    <row r="32" spans="1:24" ht="19" customHeight="1" x14ac:dyDescent="0.3">
      <c r="A32" s="281">
        <v>19</v>
      </c>
      <c r="B32" s="291" t="s">
        <v>1446</v>
      </c>
      <c r="C32" s="120" t="s">
        <v>70</v>
      </c>
      <c r="D32" s="120">
        <v>2.7</v>
      </c>
      <c r="E32" s="120" t="s">
        <v>1432</v>
      </c>
      <c r="F32" s="292">
        <v>6</v>
      </c>
      <c r="G32" s="296">
        <v>7</v>
      </c>
      <c r="H32" s="284">
        <v>8</v>
      </c>
      <c r="I32" s="284">
        <v>8</v>
      </c>
      <c r="J32" s="289">
        <v>0</v>
      </c>
      <c r="K32" s="286">
        <f t="shared" si="11"/>
        <v>8</v>
      </c>
      <c r="L32" s="287">
        <v>799.29</v>
      </c>
      <c r="M32" s="287">
        <f>K32*L32</f>
        <v>6394.32</v>
      </c>
      <c r="N32" s="287">
        <v>2</v>
      </c>
      <c r="O32" s="287">
        <f>L32*N32</f>
        <v>1598.58</v>
      </c>
      <c r="P32" s="287">
        <v>2</v>
      </c>
      <c r="Q32" s="287">
        <f>L32*P32</f>
        <v>1598.58</v>
      </c>
      <c r="R32" s="287">
        <v>2</v>
      </c>
      <c r="S32" s="287">
        <f>L32*R32</f>
        <v>1598.58</v>
      </c>
      <c r="T32" s="287">
        <v>2</v>
      </c>
      <c r="U32" s="287">
        <f>L32*T32</f>
        <v>1598.58</v>
      </c>
      <c r="X32" s="293"/>
    </row>
    <row r="33" spans="1:24" ht="19" customHeight="1" x14ac:dyDescent="0.3">
      <c r="A33" s="281">
        <v>20</v>
      </c>
      <c r="B33" s="291" t="s">
        <v>1447</v>
      </c>
      <c r="C33" s="120" t="s">
        <v>70</v>
      </c>
      <c r="D33" s="120">
        <v>2.7</v>
      </c>
      <c r="E33" s="120" t="s">
        <v>1432</v>
      </c>
      <c r="F33" s="292">
        <v>6</v>
      </c>
      <c r="G33" s="296">
        <v>7</v>
      </c>
      <c r="H33" s="284">
        <v>8</v>
      </c>
      <c r="I33" s="284">
        <v>8</v>
      </c>
      <c r="J33" s="289">
        <v>0</v>
      </c>
      <c r="K33" s="286">
        <f t="shared" si="11"/>
        <v>8</v>
      </c>
      <c r="L33" s="287">
        <v>799.29</v>
      </c>
      <c r="M33" s="287">
        <f>K33*L33</f>
        <v>6394.32</v>
      </c>
      <c r="N33" s="287">
        <v>2</v>
      </c>
      <c r="O33" s="287">
        <f>L33*N33</f>
        <v>1598.58</v>
      </c>
      <c r="P33" s="287">
        <v>2</v>
      </c>
      <c r="Q33" s="287">
        <f>L33*P33</f>
        <v>1598.58</v>
      </c>
      <c r="R33" s="287">
        <v>2</v>
      </c>
      <c r="S33" s="287">
        <f>L33*R33</f>
        <v>1598.58</v>
      </c>
      <c r="T33" s="287">
        <v>2</v>
      </c>
      <c r="U33" s="287">
        <f>L33*T33</f>
        <v>1598.58</v>
      </c>
      <c r="X33" s="293"/>
    </row>
    <row r="34" spans="1:24" ht="19" customHeight="1" x14ac:dyDescent="0.3">
      <c r="A34" s="297">
        <v>21</v>
      </c>
      <c r="B34" s="298" t="s">
        <v>1448</v>
      </c>
      <c r="C34" s="299" t="s">
        <v>70</v>
      </c>
      <c r="D34" s="299">
        <v>2</v>
      </c>
      <c r="E34" s="299" t="s">
        <v>1432</v>
      </c>
      <c r="F34" s="300">
        <v>12</v>
      </c>
      <c r="G34" s="296">
        <v>13</v>
      </c>
      <c r="H34" s="284">
        <v>8</v>
      </c>
      <c r="I34" s="284">
        <v>8</v>
      </c>
      <c r="J34" s="289">
        <v>0</v>
      </c>
      <c r="K34" s="286">
        <f t="shared" si="11"/>
        <v>8</v>
      </c>
      <c r="L34" s="301">
        <v>1400</v>
      </c>
      <c r="M34" s="301">
        <f t="shared" si="6"/>
        <v>11200</v>
      </c>
      <c r="N34" s="301">
        <v>2</v>
      </c>
      <c r="O34" s="301">
        <f t="shared" si="7"/>
        <v>2800</v>
      </c>
      <c r="P34" s="301">
        <v>2</v>
      </c>
      <c r="Q34" s="301">
        <f t="shared" si="8"/>
        <v>2800</v>
      </c>
      <c r="R34" s="301">
        <v>2</v>
      </c>
      <c r="S34" s="301">
        <f t="shared" si="9"/>
        <v>2800</v>
      </c>
      <c r="T34" s="301">
        <v>2</v>
      </c>
      <c r="U34" s="301">
        <f t="shared" si="10"/>
        <v>2800</v>
      </c>
      <c r="X34" s="293"/>
    </row>
    <row r="35" spans="1:24" ht="19" customHeight="1" x14ac:dyDescent="0.3">
      <c r="A35" s="281">
        <v>22</v>
      </c>
      <c r="B35" s="291" t="s">
        <v>1449</v>
      </c>
      <c r="C35" s="120" t="s">
        <v>49</v>
      </c>
      <c r="D35" s="120">
        <v>1</v>
      </c>
      <c r="E35" s="120" t="s">
        <v>49</v>
      </c>
      <c r="F35" s="292">
        <v>2</v>
      </c>
      <c r="G35" s="296">
        <v>0</v>
      </c>
      <c r="H35" s="284">
        <v>3</v>
      </c>
      <c r="I35" s="284">
        <v>3</v>
      </c>
      <c r="J35" s="289">
        <v>0</v>
      </c>
      <c r="K35" s="286">
        <f t="shared" si="11"/>
        <v>3</v>
      </c>
      <c r="L35" s="287">
        <v>650</v>
      </c>
      <c r="M35" s="287">
        <f t="shared" si="6"/>
        <v>1950</v>
      </c>
      <c r="N35" s="287">
        <v>3</v>
      </c>
      <c r="O35" s="287">
        <f t="shared" si="7"/>
        <v>1950</v>
      </c>
      <c r="P35" s="287">
        <v>0</v>
      </c>
      <c r="Q35" s="287">
        <f t="shared" si="8"/>
        <v>0</v>
      </c>
      <c r="R35" s="287">
        <v>0</v>
      </c>
      <c r="S35" s="287">
        <f t="shared" si="9"/>
        <v>0</v>
      </c>
      <c r="T35" s="287">
        <v>0</v>
      </c>
      <c r="U35" s="287">
        <f t="shared" si="10"/>
        <v>0</v>
      </c>
      <c r="X35" s="293"/>
    </row>
    <row r="36" spans="1:24" ht="19" customHeight="1" x14ac:dyDescent="0.3">
      <c r="A36" s="281">
        <v>23</v>
      </c>
      <c r="B36" s="291" t="s">
        <v>1450</v>
      </c>
      <c r="C36" s="120" t="s">
        <v>590</v>
      </c>
      <c r="D36" s="120">
        <v>1</v>
      </c>
      <c r="E36" s="120" t="s">
        <v>590</v>
      </c>
      <c r="F36" s="292">
        <v>1</v>
      </c>
      <c r="G36" s="296">
        <v>1</v>
      </c>
      <c r="H36" s="284">
        <v>1</v>
      </c>
      <c r="I36" s="284">
        <v>1</v>
      </c>
      <c r="J36" s="289">
        <v>0</v>
      </c>
      <c r="K36" s="286">
        <f t="shared" si="11"/>
        <v>1</v>
      </c>
      <c r="L36" s="287">
        <v>800</v>
      </c>
      <c r="M36" s="287">
        <f t="shared" si="6"/>
        <v>800</v>
      </c>
      <c r="N36" s="287">
        <v>1</v>
      </c>
      <c r="O36" s="287">
        <f t="shared" si="7"/>
        <v>800</v>
      </c>
      <c r="P36" s="287">
        <v>0</v>
      </c>
      <c r="Q36" s="287">
        <f t="shared" si="8"/>
        <v>0</v>
      </c>
      <c r="R36" s="287">
        <v>0</v>
      </c>
      <c r="S36" s="287">
        <f t="shared" si="9"/>
        <v>0</v>
      </c>
      <c r="T36" s="287">
        <v>0</v>
      </c>
      <c r="U36" s="287">
        <f t="shared" si="10"/>
        <v>0</v>
      </c>
      <c r="X36" s="293"/>
    </row>
    <row r="37" spans="1:24" ht="19" customHeight="1" x14ac:dyDescent="0.3">
      <c r="A37" s="281">
        <v>24</v>
      </c>
      <c r="B37" s="291" t="s">
        <v>1451</v>
      </c>
      <c r="C37" s="120" t="s">
        <v>424</v>
      </c>
      <c r="D37" s="120">
        <v>5</v>
      </c>
      <c r="E37" s="120" t="s">
        <v>70</v>
      </c>
      <c r="F37" s="287">
        <v>17</v>
      </c>
      <c r="G37" s="296">
        <v>15</v>
      </c>
      <c r="H37" s="284">
        <v>12</v>
      </c>
      <c r="I37" s="284">
        <v>12</v>
      </c>
      <c r="J37" s="289">
        <v>0</v>
      </c>
      <c r="K37" s="286">
        <v>12</v>
      </c>
      <c r="L37" s="287">
        <v>450</v>
      </c>
      <c r="M37" s="287">
        <f t="shared" si="6"/>
        <v>5400</v>
      </c>
      <c r="N37" s="287">
        <v>3</v>
      </c>
      <c r="O37" s="287">
        <f t="shared" si="7"/>
        <v>1350</v>
      </c>
      <c r="P37" s="287">
        <v>3</v>
      </c>
      <c r="Q37" s="287">
        <f t="shared" si="8"/>
        <v>1350</v>
      </c>
      <c r="R37" s="287">
        <v>3</v>
      </c>
      <c r="S37" s="287">
        <f t="shared" si="9"/>
        <v>1350</v>
      </c>
      <c r="T37" s="287">
        <v>3</v>
      </c>
      <c r="U37" s="287">
        <f t="shared" si="10"/>
        <v>1350</v>
      </c>
      <c r="X37" s="293"/>
    </row>
    <row r="38" spans="1:24" ht="19" customHeight="1" x14ac:dyDescent="0.3">
      <c r="A38" s="281">
        <v>25</v>
      </c>
      <c r="B38" s="291" t="s">
        <v>1452</v>
      </c>
      <c r="C38" s="120" t="s">
        <v>590</v>
      </c>
      <c r="D38" s="120">
        <v>1</v>
      </c>
      <c r="E38" s="120" t="s">
        <v>590</v>
      </c>
      <c r="F38" s="292">
        <v>1</v>
      </c>
      <c r="G38" s="296">
        <v>2</v>
      </c>
      <c r="H38" s="284">
        <v>2</v>
      </c>
      <c r="I38" s="284">
        <v>2</v>
      </c>
      <c r="J38" s="289">
        <v>0</v>
      </c>
      <c r="K38" s="286">
        <f t="shared" si="11"/>
        <v>2</v>
      </c>
      <c r="L38" s="287">
        <v>2140</v>
      </c>
      <c r="M38" s="287">
        <f t="shared" si="6"/>
        <v>4280</v>
      </c>
      <c r="N38" s="287">
        <v>2</v>
      </c>
      <c r="O38" s="287">
        <f t="shared" si="7"/>
        <v>4280</v>
      </c>
      <c r="P38" s="287">
        <v>0</v>
      </c>
      <c r="Q38" s="287">
        <f t="shared" si="8"/>
        <v>0</v>
      </c>
      <c r="R38" s="287">
        <v>0</v>
      </c>
      <c r="S38" s="287">
        <f t="shared" si="9"/>
        <v>0</v>
      </c>
      <c r="T38" s="287">
        <v>0</v>
      </c>
      <c r="U38" s="287">
        <f t="shared" si="10"/>
        <v>0</v>
      </c>
      <c r="X38" s="293"/>
    </row>
    <row r="39" spans="1:24" ht="19" customHeight="1" x14ac:dyDescent="0.3">
      <c r="A39" s="281">
        <v>26</v>
      </c>
      <c r="B39" s="282" t="s">
        <v>1453</v>
      </c>
      <c r="C39" s="120" t="s">
        <v>590</v>
      </c>
      <c r="D39" s="120">
        <v>1</v>
      </c>
      <c r="E39" s="120" t="s">
        <v>590</v>
      </c>
      <c r="F39" s="292">
        <v>5</v>
      </c>
      <c r="G39" s="296">
        <v>0</v>
      </c>
      <c r="H39" s="284">
        <v>5</v>
      </c>
      <c r="I39" s="284">
        <v>5</v>
      </c>
      <c r="J39" s="289">
        <v>0</v>
      </c>
      <c r="K39" s="286">
        <v>5</v>
      </c>
      <c r="L39" s="287">
        <v>2130</v>
      </c>
      <c r="M39" s="287">
        <f t="shared" si="6"/>
        <v>10650</v>
      </c>
      <c r="N39" s="287">
        <v>0</v>
      </c>
      <c r="O39" s="287">
        <f t="shared" si="7"/>
        <v>0</v>
      </c>
      <c r="P39" s="287">
        <v>0</v>
      </c>
      <c r="Q39" s="287">
        <f t="shared" si="8"/>
        <v>0</v>
      </c>
      <c r="R39" s="287">
        <v>0</v>
      </c>
      <c r="S39" s="287">
        <f t="shared" si="9"/>
        <v>0</v>
      </c>
      <c r="T39" s="287">
        <v>0</v>
      </c>
      <c r="U39" s="287">
        <f t="shared" si="10"/>
        <v>0</v>
      </c>
      <c r="X39" s="293"/>
    </row>
    <row r="40" spans="1:24" ht="19" customHeight="1" x14ac:dyDescent="0.3">
      <c r="A40" s="281">
        <v>27</v>
      </c>
      <c r="B40" s="291" t="s">
        <v>1454</v>
      </c>
      <c r="C40" s="120" t="s">
        <v>424</v>
      </c>
      <c r="D40" s="120">
        <v>6</v>
      </c>
      <c r="E40" s="120" t="s">
        <v>70</v>
      </c>
      <c r="F40" s="292">
        <v>5</v>
      </c>
      <c r="G40" s="296">
        <v>2</v>
      </c>
      <c r="H40" s="284">
        <v>0</v>
      </c>
      <c r="I40" s="284">
        <v>0</v>
      </c>
      <c r="J40" s="289">
        <v>0</v>
      </c>
      <c r="K40" s="286">
        <f>I40-J40</f>
        <v>0</v>
      </c>
      <c r="L40" s="287">
        <v>4800</v>
      </c>
      <c r="M40" s="287">
        <f t="shared" si="6"/>
        <v>0</v>
      </c>
      <c r="N40" s="287">
        <v>0</v>
      </c>
      <c r="O40" s="287">
        <f t="shared" si="7"/>
        <v>0</v>
      </c>
      <c r="P40" s="287">
        <v>0</v>
      </c>
      <c r="Q40" s="287">
        <f t="shared" si="8"/>
        <v>0</v>
      </c>
      <c r="R40" s="287">
        <v>0</v>
      </c>
      <c r="S40" s="287">
        <f t="shared" si="9"/>
        <v>0</v>
      </c>
      <c r="T40" s="287">
        <v>0</v>
      </c>
      <c r="U40" s="287">
        <f t="shared" si="10"/>
        <v>0</v>
      </c>
      <c r="X40" s="293"/>
    </row>
    <row r="41" spans="1:24" ht="19" customHeight="1" x14ac:dyDescent="0.3">
      <c r="A41" s="281">
        <v>28</v>
      </c>
      <c r="B41" s="291" t="s">
        <v>1455</v>
      </c>
      <c r="C41" s="120" t="s">
        <v>590</v>
      </c>
      <c r="D41" s="120">
        <v>1</v>
      </c>
      <c r="E41" s="120" t="s">
        <v>590</v>
      </c>
      <c r="F41" s="292">
        <v>1</v>
      </c>
      <c r="G41" s="296">
        <v>1</v>
      </c>
      <c r="H41" s="284">
        <v>2</v>
      </c>
      <c r="I41" s="284">
        <v>2</v>
      </c>
      <c r="J41" s="289">
        <v>1</v>
      </c>
      <c r="K41" s="286">
        <f t="shared" si="11"/>
        <v>1</v>
      </c>
      <c r="L41" s="287">
        <v>3170</v>
      </c>
      <c r="M41" s="287">
        <f t="shared" si="6"/>
        <v>3170</v>
      </c>
      <c r="N41" s="287">
        <v>1</v>
      </c>
      <c r="O41" s="287">
        <f t="shared" si="7"/>
        <v>3170</v>
      </c>
      <c r="P41" s="287">
        <v>0</v>
      </c>
      <c r="Q41" s="287">
        <f t="shared" si="8"/>
        <v>0</v>
      </c>
      <c r="R41" s="287">
        <v>0</v>
      </c>
      <c r="S41" s="287">
        <f t="shared" si="9"/>
        <v>0</v>
      </c>
      <c r="T41" s="287">
        <v>0</v>
      </c>
      <c r="U41" s="287">
        <f t="shared" si="10"/>
        <v>0</v>
      </c>
      <c r="X41" s="293"/>
    </row>
    <row r="42" spans="1:24" ht="19" customHeight="1" x14ac:dyDescent="0.3">
      <c r="A42" s="281">
        <v>29</v>
      </c>
      <c r="B42" s="294" t="s">
        <v>1456</v>
      </c>
      <c r="C42" s="120" t="s">
        <v>419</v>
      </c>
      <c r="D42" s="120">
        <v>100</v>
      </c>
      <c r="E42" s="120" t="s">
        <v>438</v>
      </c>
      <c r="F42" s="287">
        <v>1</v>
      </c>
      <c r="G42" s="296">
        <v>1</v>
      </c>
      <c r="H42" s="284">
        <v>1</v>
      </c>
      <c r="I42" s="284">
        <v>1</v>
      </c>
      <c r="J42" s="289">
        <v>1</v>
      </c>
      <c r="K42" s="286">
        <f t="shared" si="11"/>
        <v>0</v>
      </c>
      <c r="L42" s="287">
        <v>60</v>
      </c>
      <c r="M42" s="287">
        <f t="shared" si="6"/>
        <v>0</v>
      </c>
      <c r="N42" s="287">
        <v>0</v>
      </c>
      <c r="O42" s="287">
        <f t="shared" si="7"/>
        <v>0</v>
      </c>
      <c r="P42" s="287">
        <v>0</v>
      </c>
      <c r="Q42" s="287">
        <f t="shared" si="8"/>
        <v>0</v>
      </c>
      <c r="R42" s="287">
        <v>0</v>
      </c>
      <c r="S42" s="287">
        <f t="shared" si="9"/>
        <v>0</v>
      </c>
      <c r="T42" s="287">
        <v>0</v>
      </c>
      <c r="U42" s="287">
        <f t="shared" si="10"/>
        <v>0</v>
      </c>
    </row>
    <row r="43" spans="1:24" ht="19" customHeight="1" x14ac:dyDescent="0.3">
      <c r="A43" s="281">
        <v>30</v>
      </c>
      <c r="B43" s="294" t="s">
        <v>1457</v>
      </c>
      <c r="C43" s="120" t="s">
        <v>419</v>
      </c>
      <c r="D43" s="120">
        <v>100</v>
      </c>
      <c r="E43" s="120" t="s">
        <v>438</v>
      </c>
      <c r="F43" s="287">
        <v>1</v>
      </c>
      <c r="G43" s="296">
        <v>1</v>
      </c>
      <c r="H43" s="284">
        <v>1</v>
      </c>
      <c r="I43" s="284">
        <v>1</v>
      </c>
      <c r="J43" s="289">
        <v>1</v>
      </c>
      <c r="K43" s="286">
        <f t="shared" si="11"/>
        <v>0</v>
      </c>
      <c r="L43" s="287">
        <v>60</v>
      </c>
      <c r="M43" s="287">
        <f t="shared" si="6"/>
        <v>0</v>
      </c>
      <c r="N43" s="287">
        <v>0</v>
      </c>
      <c r="O43" s="287">
        <f t="shared" si="7"/>
        <v>0</v>
      </c>
      <c r="P43" s="287">
        <v>0</v>
      </c>
      <c r="Q43" s="287">
        <f t="shared" si="8"/>
        <v>0</v>
      </c>
      <c r="R43" s="287">
        <v>0</v>
      </c>
      <c r="S43" s="287">
        <f t="shared" si="9"/>
        <v>0</v>
      </c>
      <c r="T43" s="287">
        <v>0</v>
      </c>
      <c r="U43" s="287">
        <f t="shared" si="10"/>
        <v>0</v>
      </c>
    </row>
    <row r="44" spans="1:24" ht="19" customHeight="1" x14ac:dyDescent="0.3">
      <c r="A44" s="281">
        <v>31</v>
      </c>
      <c r="B44" s="294" t="s">
        <v>1458</v>
      </c>
      <c r="C44" s="120" t="s">
        <v>419</v>
      </c>
      <c r="D44" s="120">
        <v>100</v>
      </c>
      <c r="E44" s="120" t="s">
        <v>438</v>
      </c>
      <c r="F44" s="287">
        <v>1</v>
      </c>
      <c r="G44" s="296">
        <v>1</v>
      </c>
      <c r="H44" s="284">
        <v>1</v>
      </c>
      <c r="I44" s="284">
        <v>1</v>
      </c>
      <c r="J44" s="289">
        <v>1</v>
      </c>
      <c r="K44" s="286">
        <v>0</v>
      </c>
      <c r="L44" s="287">
        <v>60</v>
      </c>
      <c r="M44" s="287">
        <f t="shared" si="6"/>
        <v>0</v>
      </c>
      <c r="N44" s="287">
        <v>0</v>
      </c>
      <c r="O44" s="287">
        <f t="shared" si="7"/>
        <v>0</v>
      </c>
      <c r="P44" s="287">
        <v>0</v>
      </c>
      <c r="Q44" s="287">
        <f t="shared" si="8"/>
        <v>0</v>
      </c>
      <c r="R44" s="287">
        <v>0</v>
      </c>
      <c r="S44" s="287">
        <f t="shared" si="9"/>
        <v>0</v>
      </c>
      <c r="T44" s="287">
        <v>0</v>
      </c>
      <c r="U44" s="287">
        <f t="shared" si="10"/>
        <v>0</v>
      </c>
    </row>
    <row r="45" spans="1:24" ht="19" customHeight="1" x14ac:dyDescent="0.3">
      <c r="A45" s="281">
        <v>32</v>
      </c>
      <c r="B45" s="294" t="s">
        <v>1459</v>
      </c>
      <c r="C45" s="120" t="s">
        <v>438</v>
      </c>
      <c r="D45" s="120">
        <v>1</v>
      </c>
      <c r="E45" s="120" t="s">
        <v>438</v>
      </c>
      <c r="F45" s="287">
        <v>6</v>
      </c>
      <c r="G45" s="296">
        <v>0</v>
      </c>
      <c r="H45" s="284">
        <v>20</v>
      </c>
      <c r="I45" s="284">
        <v>20</v>
      </c>
      <c r="J45" s="289">
        <v>9</v>
      </c>
      <c r="K45" s="286">
        <v>11</v>
      </c>
      <c r="L45" s="287">
        <v>600</v>
      </c>
      <c r="M45" s="287">
        <f t="shared" si="6"/>
        <v>6600</v>
      </c>
      <c r="N45" s="287">
        <v>11</v>
      </c>
      <c r="O45" s="287">
        <f t="shared" si="7"/>
        <v>6600</v>
      </c>
      <c r="P45" s="287">
        <v>0</v>
      </c>
      <c r="Q45" s="287">
        <f t="shared" si="8"/>
        <v>0</v>
      </c>
      <c r="R45" s="287">
        <v>0</v>
      </c>
      <c r="S45" s="287">
        <f t="shared" si="9"/>
        <v>0</v>
      </c>
      <c r="T45" s="287">
        <v>0</v>
      </c>
      <c r="U45" s="287">
        <f t="shared" si="10"/>
        <v>0</v>
      </c>
    </row>
    <row r="46" spans="1:24" ht="19" customHeight="1" x14ac:dyDescent="0.3">
      <c r="A46" s="202"/>
      <c r="B46" s="213"/>
      <c r="C46" s="202"/>
      <c r="D46" s="202"/>
      <c r="E46" s="202"/>
      <c r="F46" s="242"/>
      <c r="G46" s="242"/>
      <c r="H46" s="214"/>
      <c r="I46" s="214"/>
      <c r="J46" s="242"/>
      <c r="K46" s="202"/>
      <c r="L46" s="242"/>
      <c r="M46" s="242"/>
      <c r="N46" s="242"/>
      <c r="O46" s="242"/>
      <c r="P46" s="242"/>
      <c r="Q46" s="242"/>
      <c r="R46" s="242"/>
      <c r="S46" s="242"/>
      <c r="T46" s="242"/>
      <c r="U46" s="242"/>
    </row>
    <row r="47" spans="1:24" ht="19" customHeight="1" x14ac:dyDescent="0.3">
      <c r="A47" s="200"/>
      <c r="B47" s="407" t="s">
        <v>1434</v>
      </c>
      <c r="C47" s="407"/>
      <c r="D47" s="407"/>
      <c r="E47" s="202"/>
      <c r="F47" s="242"/>
      <c r="G47" s="408" t="s">
        <v>1435</v>
      </c>
      <c r="H47" s="408"/>
      <c r="I47" s="408"/>
      <c r="J47" s="408"/>
      <c r="K47" s="204"/>
      <c r="L47" s="408" t="s">
        <v>1436</v>
      </c>
      <c r="M47" s="408"/>
      <c r="N47" s="408"/>
      <c r="O47" s="408"/>
      <c r="P47" s="242"/>
      <c r="Q47" s="242"/>
      <c r="R47" s="408" t="s">
        <v>1436</v>
      </c>
      <c r="S47" s="408"/>
      <c r="T47" s="408"/>
      <c r="U47" s="408"/>
    </row>
    <row r="48" spans="1:24" ht="19" customHeight="1" x14ac:dyDescent="0.3">
      <c r="A48" s="200"/>
      <c r="B48" s="407" t="s">
        <v>1437</v>
      </c>
      <c r="C48" s="407"/>
      <c r="D48" s="407"/>
      <c r="E48" s="202"/>
      <c r="F48" s="242"/>
      <c r="G48" s="408" t="s">
        <v>1438</v>
      </c>
      <c r="H48" s="408"/>
      <c r="I48" s="408"/>
      <c r="J48" s="408"/>
      <c r="K48" s="204"/>
      <c r="L48" s="408" t="s">
        <v>1439</v>
      </c>
      <c r="M48" s="408"/>
      <c r="N48" s="408"/>
      <c r="O48" s="408"/>
      <c r="P48" s="242"/>
      <c r="Q48" s="242"/>
      <c r="R48" s="408" t="s">
        <v>1440</v>
      </c>
      <c r="S48" s="408"/>
      <c r="T48" s="408"/>
      <c r="U48" s="408"/>
    </row>
    <row r="49" spans="1:24" ht="19" customHeight="1" x14ac:dyDescent="0.3">
      <c r="A49" s="200"/>
      <c r="B49" s="407" t="s">
        <v>1441</v>
      </c>
      <c r="C49" s="407"/>
      <c r="D49" s="407"/>
      <c r="E49" s="202"/>
      <c r="F49" s="242"/>
      <c r="G49" s="408" t="s">
        <v>1442</v>
      </c>
      <c r="H49" s="408"/>
      <c r="I49" s="408"/>
      <c r="J49" s="408"/>
      <c r="K49" s="204"/>
      <c r="L49" s="408" t="s">
        <v>615</v>
      </c>
      <c r="M49" s="408"/>
      <c r="N49" s="408"/>
      <c r="O49" s="408"/>
      <c r="P49" s="242"/>
      <c r="Q49" s="242"/>
      <c r="R49" s="408" t="s">
        <v>1443</v>
      </c>
      <c r="S49" s="408"/>
      <c r="T49" s="408"/>
      <c r="U49" s="408"/>
    </row>
    <row r="50" spans="1:24" ht="19" customHeight="1" x14ac:dyDescent="0.3">
      <c r="A50" s="200"/>
      <c r="B50" s="407" t="s">
        <v>677</v>
      </c>
      <c r="C50" s="407"/>
      <c r="D50" s="407"/>
      <c r="E50" s="202"/>
      <c r="F50" s="242"/>
      <c r="G50" s="408" t="s">
        <v>687</v>
      </c>
      <c r="H50" s="408"/>
      <c r="I50" s="408"/>
      <c r="J50" s="408"/>
      <c r="K50" s="204"/>
      <c r="L50" s="408" t="s">
        <v>86</v>
      </c>
      <c r="M50" s="408"/>
      <c r="N50" s="408"/>
      <c r="O50" s="408"/>
      <c r="P50" s="242"/>
      <c r="Q50" s="242"/>
      <c r="R50" s="408" t="s">
        <v>87</v>
      </c>
      <c r="S50" s="408"/>
      <c r="T50" s="408"/>
      <c r="U50" s="408"/>
    </row>
    <row r="51" spans="1:24" ht="19" customHeight="1" x14ac:dyDescent="0.3">
      <c r="A51" s="206"/>
      <c r="B51" s="215"/>
      <c r="K51" s="212"/>
    </row>
    <row r="52" spans="1:24" ht="19" customHeight="1" x14ac:dyDescent="0.3">
      <c r="A52" s="277"/>
      <c r="B52" s="406" t="s">
        <v>1411</v>
      </c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</row>
    <row r="53" spans="1:24" ht="19" customHeight="1" x14ac:dyDescent="0.3">
      <c r="A53" s="395" t="s">
        <v>1412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</row>
    <row r="54" spans="1:24" s="278" customFormat="1" ht="19" customHeight="1" x14ac:dyDescent="0.3">
      <c r="A54" s="396" t="s">
        <v>12</v>
      </c>
      <c r="B54" s="397" t="s">
        <v>1413</v>
      </c>
      <c r="C54" s="399" t="s">
        <v>16</v>
      </c>
      <c r="D54" s="399" t="s">
        <v>17</v>
      </c>
      <c r="E54" s="399" t="s">
        <v>18</v>
      </c>
      <c r="F54" s="401" t="s">
        <v>1414</v>
      </c>
      <c r="G54" s="401"/>
      <c r="H54" s="401"/>
      <c r="I54" s="402" t="s">
        <v>1161</v>
      </c>
      <c r="J54" s="404" t="s">
        <v>20</v>
      </c>
      <c r="K54" s="404" t="s">
        <v>1162</v>
      </c>
      <c r="L54" s="404" t="s">
        <v>21</v>
      </c>
      <c r="M54" s="410" t="s">
        <v>22</v>
      </c>
      <c r="N54" s="409" t="s">
        <v>23</v>
      </c>
      <c r="O54" s="409"/>
      <c r="P54" s="409" t="s">
        <v>24</v>
      </c>
      <c r="Q54" s="409"/>
      <c r="R54" s="409" t="s">
        <v>25</v>
      </c>
      <c r="S54" s="409"/>
      <c r="T54" s="409" t="s">
        <v>26</v>
      </c>
      <c r="U54" s="409"/>
    </row>
    <row r="55" spans="1:24" s="278" customFormat="1" ht="19" customHeight="1" x14ac:dyDescent="0.3">
      <c r="A55" s="358"/>
      <c r="B55" s="398"/>
      <c r="C55" s="400"/>
      <c r="D55" s="400"/>
      <c r="E55" s="400"/>
      <c r="F55" s="302">
        <v>2561</v>
      </c>
      <c r="G55" s="302">
        <v>2562</v>
      </c>
      <c r="H55" s="302">
        <v>2563</v>
      </c>
      <c r="I55" s="403"/>
      <c r="J55" s="405"/>
      <c r="K55" s="405"/>
      <c r="L55" s="405"/>
      <c r="M55" s="411"/>
      <c r="N55" s="280" t="s">
        <v>28</v>
      </c>
      <c r="O55" s="280" t="s">
        <v>29</v>
      </c>
      <c r="P55" s="280" t="s">
        <v>28</v>
      </c>
      <c r="Q55" s="280" t="s">
        <v>29</v>
      </c>
      <c r="R55" s="280" t="s">
        <v>28</v>
      </c>
      <c r="S55" s="280" t="s">
        <v>29</v>
      </c>
      <c r="T55" s="280" t="s">
        <v>28</v>
      </c>
      <c r="U55" s="321" t="s">
        <v>29</v>
      </c>
    </row>
    <row r="56" spans="1:24" ht="19" customHeight="1" x14ac:dyDescent="0.3">
      <c r="A56" s="297">
        <v>33</v>
      </c>
      <c r="B56" s="303" t="s">
        <v>1460</v>
      </c>
      <c r="C56" s="299" t="s">
        <v>424</v>
      </c>
      <c r="D56" s="299">
        <v>100</v>
      </c>
      <c r="E56" s="299" t="s">
        <v>438</v>
      </c>
      <c r="F56" s="301">
        <v>7</v>
      </c>
      <c r="G56" s="295">
        <v>10</v>
      </c>
      <c r="H56" s="284">
        <v>10</v>
      </c>
      <c r="I56" s="284">
        <v>10</v>
      </c>
      <c r="J56" s="301">
        <v>0</v>
      </c>
      <c r="K56" s="304">
        <f>I56-J56</f>
        <v>10</v>
      </c>
      <c r="L56" s="301">
        <v>100</v>
      </c>
      <c r="M56" s="301">
        <f>K56*L56</f>
        <v>1000</v>
      </c>
      <c r="N56" s="301">
        <v>0</v>
      </c>
      <c r="O56" s="301">
        <f>L56*N56</f>
        <v>0</v>
      </c>
      <c r="P56" s="301">
        <v>0</v>
      </c>
      <c r="Q56" s="301">
        <f>L56*P56</f>
        <v>0</v>
      </c>
      <c r="R56" s="301">
        <v>2</v>
      </c>
      <c r="S56" s="301">
        <f>L56*R56</f>
        <v>200</v>
      </c>
      <c r="T56" s="301">
        <v>3</v>
      </c>
      <c r="U56" s="301">
        <f>L56*T56</f>
        <v>300</v>
      </c>
    </row>
    <row r="57" spans="1:24" ht="19" customHeight="1" x14ac:dyDescent="0.3">
      <c r="A57" s="281">
        <v>34</v>
      </c>
      <c r="B57" s="294" t="s">
        <v>1461</v>
      </c>
      <c r="C57" s="120" t="s">
        <v>424</v>
      </c>
      <c r="D57" s="120">
        <v>100</v>
      </c>
      <c r="E57" s="120" t="s">
        <v>438</v>
      </c>
      <c r="F57" s="287">
        <v>8</v>
      </c>
      <c r="G57" s="296">
        <v>10</v>
      </c>
      <c r="H57" s="284">
        <v>10</v>
      </c>
      <c r="I57" s="284">
        <v>10</v>
      </c>
      <c r="J57" s="301">
        <v>0</v>
      </c>
      <c r="K57" s="304">
        <f t="shared" ref="K57:K70" si="12">I57-J57</f>
        <v>10</v>
      </c>
      <c r="L57" s="287">
        <v>100</v>
      </c>
      <c r="M57" s="287">
        <f t="shared" si="6"/>
        <v>1000</v>
      </c>
      <c r="N57" s="287">
        <v>0</v>
      </c>
      <c r="O57" s="287">
        <f t="shared" si="7"/>
        <v>0</v>
      </c>
      <c r="P57" s="287">
        <v>2</v>
      </c>
      <c r="Q57" s="287">
        <f t="shared" si="8"/>
        <v>200</v>
      </c>
      <c r="R57" s="287">
        <v>2</v>
      </c>
      <c r="S57" s="287">
        <f t="shared" si="9"/>
        <v>200</v>
      </c>
      <c r="T57" s="287">
        <v>2</v>
      </c>
      <c r="U57" s="287">
        <f t="shared" si="10"/>
        <v>200</v>
      </c>
    </row>
    <row r="58" spans="1:24" ht="19" customHeight="1" x14ac:dyDescent="0.3">
      <c r="A58" s="281">
        <v>35</v>
      </c>
      <c r="B58" s="294" t="s">
        <v>1462</v>
      </c>
      <c r="C58" s="120" t="s">
        <v>424</v>
      </c>
      <c r="D58" s="120">
        <v>100</v>
      </c>
      <c r="E58" s="120" t="s">
        <v>438</v>
      </c>
      <c r="F58" s="287">
        <v>3</v>
      </c>
      <c r="G58" s="296">
        <v>5</v>
      </c>
      <c r="H58" s="284">
        <v>0</v>
      </c>
      <c r="I58" s="284">
        <v>0</v>
      </c>
      <c r="J58" s="301">
        <v>0</v>
      </c>
      <c r="K58" s="304">
        <f t="shared" si="12"/>
        <v>0</v>
      </c>
      <c r="L58" s="287">
        <v>100</v>
      </c>
      <c r="M58" s="287">
        <f t="shared" si="6"/>
        <v>0</v>
      </c>
      <c r="N58" s="287">
        <v>0</v>
      </c>
      <c r="O58" s="287">
        <f t="shared" si="7"/>
        <v>0</v>
      </c>
      <c r="P58" s="287">
        <v>0</v>
      </c>
      <c r="Q58" s="287">
        <f t="shared" si="8"/>
        <v>0</v>
      </c>
      <c r="R58" s="287">
        <v>0</v>
      </c>
      <c r="S58" s="287">
        <f t="shared" si="9"/>
        <v>0</v>
      </c>
      <c r="T58" s="287">
        <v>0</v>
      </c>
      <c r="U58" s="287">
        <f t="shared" si="10"/>
        <v>0</v>
      </c>
    </row>
    <row r="59" spans="1:24" ht="19" customHeight="1" x14ac:dyDescent="0.3">
      <c r="A59" s="281">
        <v>36</v>
      </c>
      <c r="B59" s="294" t="s">
        <v>1463</v>
      </c>
      <c r="C59" s="120" t="s">
        <v>49</v>
      </c>
      <c r="D59" s="120">
        <v>1</v>
      </c>
      <c r="E59" s="120" t="s">
        <v>49</v>
      </c>
      <c r="F59" s="287">
        <v>1</v>
      </c>
      <c r="G59" s="296">
        <v>1</v>
      </c>
      <c r="H59" s="284">
        <v>1</v>
      </c>
      <c r="I59" s="284">
        <v>1</v>
      </c>
      <c r="J59" s="301">
        <v>0</v>
      </c>
      <c r="K59" s="304">
        <f t="shared" si="12"/>
        <v>1</v>
      </c>
      <c r="L59" s="287">
        <v>1190</v>
      </c>
      <c r="M59" s="287">
        <f t="shared" si="6"/>
        <v>1190</v>
      </c>
      <c r="N59" s="287">
        <v>0</v>
      </c>
      <c r="O59" s="287">
        <f t="shared" si="7"/>
        <v>0</v>
      </c>
      <c r="P59" s="287">
        <v>0</v>
      </c>
      <c r="Q59" s="287">
        <f t="shared" si="8"/>
        <v>0</v>
      </c>
      <c r="R59" s="287">
        <v>1</v>
      </c>
      <c r="S59" s="287">
        <f t="shared" si="9"/>
        <v>1190</v>
      </c>
      <c r="T59" s="287">
        <v>0</v>
      </c>
      <c r="U59" s="287">
        <f t="shared" si="10"/>
        <v>0</v>
      </c>
    </row>
    <row r="60" spans="1:24" s="306" customFormat="1" ht="19" customHeight="1" x14ac:dyDescent="0.3">
      <c r="A60" s="281">
        <v>37</v>
      </c>
      <c r="B60" s="294" t="s">
        <v>1464</v>
      </c>
      <c r="C60" s="120" t="s">
        <v>49</v>
      </c>
      <c r="D60" s="120">
        <v>1</v>
      </c>
      <c r="E60" s="120" t="s">
        <v>49</v>
      </c>
      <c r="F60" s="287">
        <v>1</v>
      </c>
      <c r="G60" s="305">
        <v>1</v>
      </c>
      <c r="H60" s="284">
        <v>1</v>
      </c>
      <c r="I60" s="284">
        <v>1</v>
      </c>
      <c r="J60" s="301">
        <v>0</v>
      </c>
      <c r="K60" s="304">
        <f t="shared" si="12"/>
        <v>1</v>
      </c>
      <c r="L60" s="287">
        <v>3000</v>
      </c>
      <c r="M60" s="287">
        <f t="shared" si="6"/>
        <v>3000</v>
      </c>
      <c r="N60" s="287">
        <v>0</v>
      </c>
      <c r="O60" s="287">
        <f t="shared" si="7"/>
        <v>0</v>
      </c>
      <c r="P60" s="287">
        <v>0</v>
      </c>
      <c r="Q60" s="287">
        <f t="shared" si="8"/>
        <v>0</v>
      </c>
      <c r="R60" s="287">
        <v>1</v>
      </c>
      <c r="S60" s="287">
        <f t="shared" si="9"/>
        <v>3000</v>
      </c>
      <c r="T60" s="287">
        <v>0</v>
      </c>
      <c r="U60" s="287">
        <f t="shared" si="10"/>
        <v>0</v>
      </c>
    </row>
    <row r="61" spans="1:24" ht="19" customHeight="1" x14ac:dyDescent="0.3">
      <c r="A61" s="281">
        <v>38</v>
      </c>
      <c r="B61" s="294" t="s">
        <v>1465</v>
      </c>
      <c r="C61" s="120" t="s">
        <v>590</v>
      </c>
      <c r="D61" s="120">
        <v>1</v>
      </c>
      <c r="E61" s="120" t="s">
        <v>590</v>
      </c>
      <c r="F61" s="287">
        <v>1</v>
      </c>
      <c r="G61" s="296">
        <v>0</v>
      </c>
      <c r="H61" s="284">
        <v>1</v>
      </c>
      <c r="I61" s="284">
        <v>1</v>
      </c>
      <c r="J61" s="301">
        <v>0</v>
      </c>
      <c r="K61" s="304">
        <f t="shared" si="12"/>
        <v>1</v>
      </c>
      <c r="L61" s="287">
        <v>19000</v>
      </c>
      <c r="M61" s="287">
        <f t="shared" si="6"/>
        <v>19000</v>
      </c>
      <c r="N61" s="287">
        <v>1</v>
      </c>
      <c r="O61" s="287">
        <f t="shared" si="7"/>
        <v>19000</v>
      </c>
      <c r="P61" s="287">
        <v>0</v>
      </c>
      <c r="Q61" s="287">
        <f t="shared" si="8"/>
        <v>0</v>
      </c>
      <c r="R61" s="287">
        <v>0</v>
      </c>
      <c r="S61" s="287">
        <f t="shared" si="9"/>
        <v>0</v>
      </c>
      <c r="T61" s="287">
        <v>0</v>
      </c>
      <c r="U61" s="287">
        <f t="shared" si="10"/>
        <v>0</v>
      </c>
      <c r="X61" s="293"/>
    </row>
    <row r="62" spans="1:24" ht="19" customHeight="1" x14ac:dyDescent="0.3">
      <c r="A62" s="281">
        <v>39</v>
      </c>
      <c r="B62" s="294" t="s">
        <v>1466</v>
      </c>
      <c r="C62" s="120" t="s">
        <v>438</v>
      </c>
      <c r="D62" s="120">
        <v>1</v>
      </c>
      <c r="E62" s="120" t="s">
        <v>438</v>
      </c>
      <c r="F62" s="287">
        <v>3</v>
      </c>
      <c r="G62" s="296">
        <v>0</v>
      </c>
      <c r="H62" s="284">
        <v>2</v>
      </c>
      <c r="I62" s="284">
        <v>2</v>
      </c>
      <c r="J62" s="301">
        <v>2</v>
      </c>
      <c r="K62" s="304">
        <f t="shared" si="12"/>
        <v>0</v>
      </c>
      <c r="L62" s="287">
        <v>200</v>
      </c>
      <c r="M62" s="287">
        <f t="shared" si="6"/>
        <v>0</v>
      </c>
      <c r="N62" s="287">
        <v>0</v>
      </c>
      <c r="O62" s="287">
        <f t="shared" si="7"/>
        <v>0</v>
      </c>
      <c r="P62" s="287">
        <v>0</v>
      </c>
      <c r="Q62" s="287">
        <f t="shared" si="8"/>
        <v>0</v>
      </c>
      <c r="R62" s="287">
        <v>0</v>
      </c>
      <c r="S62" s="287">
        <f t="shared" si="9"/>
        <v>0</v>
      </c>
      <c r="T62" s="287">
        <v>0</v>
      </c>
      <c r="U62" s="287">
        <f t="shared" si="10"/>
        <v>0</v>
      </c>
      <c r="X62" s="293"/>
    </row>
    <row r="63" spans="1:24" ht="19" customHeight="1" x14ac:dyDescent="0.3">
      <c r="A63" s="281">
        <v>40</v>
      </c>
      <c r="B63" s="294" t="s">
        <v>1467</v>
      </c>
      <c r="C63" s="120" t="s">
        <v>438</v>
      </c>
      <c r="D63" s="120">
        <v>1</v>
      </c>
      <c r="E63" s="120" t="s">
        <v>438</v>
      </c>
      <c r="F63" s="287">
        <v>2</v>
      </c>
      <c r="G63" s="296">
        <v>0</v>
      </c>
      <c r="H63" s="284">
        <v>12</v>
      </c>
      <c r="I63" s="284">
        <v>12</v>
      </c>
      <c r="J63" s="301">
        <v>12</v>
      </c>
      <c r="K63" s="304">
        <f t="shared" si="12"/>
        <v>0</v>
      </c>
      <c r="L63" s="287">
        <v>100</v>
      </c>
      <c r="M63" s="287">
        <f t="shared" si="6"/>
        <v>0</v>
      </c>
      <c r="N63" s="287">
        <v>0</v>
      </c>
      <c r="O63" s="287">
        <f t="shared" si="7"/>
        <v>0</v>
      </c>
      <c r="P63" s="287">
        <v>0</v>
      </c>
      <c r="Q63" s="287">
        <f t="shared" si="8"/>
        <v>0</v>
      </c>
      <c r="R63" s="287">
        <v>0</v>
      </c>
      <c r="S63" s="287">
        <f t="shared" si="9"/>
        <v>0</v>
      </c>
      <c r="T63" s="287">
        <v>0</v>
      </c>
      <c r="U63" s="287">
        <f t="shared" si="10"/>
        <v>0</v>
      </c>
      <c r="X63" s="293"/>
    </row>
    <row r="64" spans="1:24" ht="19" customHeight="1" x14ac:dyDescent="0.3">
      <c r="A64" s="281">
        <v>41</v>
      </c>
      <c r="B64" s="282" t="s">
        <v>1468</v>
      </c>
      <c r="C64" s="120" t="s">
        <v>1288</v>
      </c>
      <c r="D64" s="120">
        <v>454</v>
      </c>
      <c r="E64" s="120" t="s">
        <v>1469</v>
      </c>
      <c r="F64" s="287">
        <v>22</v>
      </c>
      <c r="G64" s="296">
        <v>20</v>
      </c>
      <c r="H64" s="284">
        <v>20</v>
      </c>
      <c r="I64" s="284">
        <v>20</v>
      </c>
      <c r="J64" s="301">
        <v>0</v>
      </c>
      <c r="K64" s="304">
        <f t="shared" si="12"/>
        <v>20</v>
      </c>
      <c r="L64" s="287">
        <v>310</v>
      </c>
      <c r="M64" s="287">
        <f t="shared" si="6"/>
        <v>6200</v>
      </c>
      <c r="N64" s="287">
        <v>5</v>
      </c>
      <c r="O64" s="287">
        <f t="shared" si="7"/>
        <v>1550</v>
      </c>
      <c r="P64" s="287">
        <v>5</v>
      </c>
      <c r="Q64" s="287">
        <f t="shared" si="8"/>
        <v>1550</v>
      </c>
      <c r="R64" s="287">
        <v>5</v>
      </c>
      <c r="S64" s="287">
        <f t="shared" si="9"/>
        <v>1550</v>
      </c>
      <c r="T64" s="287">
        <v>5</v>
      </c>
      <c r="U64" s="287">
        <f t="shared" si="10"/>
        <v>1550</v>
      </c>
    </row>
    <row r="65" spans="1:24" ht="19" customHeight="1" x14ac:dyDescent="0.3">
      <c r="A65" s="281">
        <v>42</v>
      </c>
      <c r="B65" s="282" t="s">
        <v>1470</v>
      </c>
      <c r="C65" s="120" t="s">
        <v>424</v>
      </c>
      <c r="D65" s="120">
        <v>1</v>
      </c>
      <c r="E65" s="120" t="s">
        <v>424</v>
      </c>
      <c r="F65" s="287">
        <v>1</v>
      </c>
      <c r="G65" s="296">
        <v>1</v>
      </c>
      <c r="H65" s="284">
        <v>1</v>
      </c>
      <c r="I65" s="284">
        <v>2</v>
      </c>
      <c r="J65" s="301">
        <v>0</v>
      </c>
      <c r="K65" s="304">
        <f t="shared" si="12"/>
        <v>2</v>
      </c>
      <c r="L65" s="287">
        <v>1000</v>
      </c>
      <c r="M65" s="287">
        <f t="shared" si="6"/>
        <v>2000</v>
      </c>
      <c r="N65" s="287">
        <v>1</v>
      </c>
      <c r="O65" s="287">
        <f t="shared" si="7"/>
        <v>1000</v>
      </c>
      <c r="P65" s="287">
        <v>0</v>
      </c>
      <c r="Q65" s="287">
        <f t="shared" si="8"/>
        <v>0</v>
      </c>
      <c r="R65" s="287">
        <v>1</v>
      </c>
      <c r="S65" s="287">
        <f t="shared" si="9"/>
        <v>1000</v>
      </c>
      <c r="T65" s="287">
        <v>0</v>
      </c>
      <c r="U65" s="287">
        <f t="shared" si="10"/>
        <v>0</v>
      </c>
    </row>
    <row r="66" spans="1:24" ht="19" customHeight="1" x14ac:dyDescent="0.3">
      <c r="A66" s="281">
        <v>43</v>
      </c>
      <c r="B66" s="291" t="s">
        <v>1471</v>
      </c>
      <c r="C66" s="120" t="s">
        <v>424</v>
      </c>
      <c r="D66" s="120">
        <v>1</v>
      </c>
      <c r="E66" s="120" t="s">
        <v>424</v>
      </c>
      <c r="F66" s="292">
        <v>2</v>
      </c>
      <c r="G66" s="296">
        <v>0</v>
      </c>
      <c r="H66" s="284">
        <v>0</v>
      </c>
      <c r="I66" s="284">
        <v>0</v>
      </c>
      <c r="J66" s="301">
        <v>0</v>
      </c>
      <c r="K66" s="304">
        <f t="shared" si="12"/>
        <v>0</v>
      </c>
      <c r="L66" s="287">
        <v>2300</v>
      </c>
      <c r="M66" s="287">
        <f t="shared" si="6"/>
        <v>0</v>
      </c>
      <c r="N66" s="287">
        <v>0</v>
      </c>
      <c r="O66" s="287">
        <f t="shared" si="7"/>
        <v>0</v>
      </c>
      <c r="P66" s="287">
        <v>0</v>
      </c>
      <c r="Q66" s="287">
        <f t="shared" si="8"/>
        <v>0</v>
      </c>
      <c r="R66" s="287">
        <v>0</v>
      </c>
      <c r="S66" s="287">
        <f t="shared" si="9"/>
        <v>0</v>
      </c>
      <c r="T66" s="287">
        <v>0</v>
      </c>
      <c r="U66" s="287">
        <f t="shared" si="10"/>
        <v>0</v>
      </c>
    </row>
    <row r="67" spans="1:24" ht="19" customHeight="1" x14ac:dyDescent="0.3">
      <c r="A67" s="281">
        <v>44</v>
      </c>
      <c r="B67" s="291" t="s">
        <v>1472</v>
      </c>
      <c r="C67" s="120" t="s">
        <v>590</v>
      </c>
      <c r="D67" s="120">
        <v>1</v>
      </c>
      <c r="E67" s="120" t="s">
        <v>590</v>
      </c>
      <c r="F67" s="292">
        <v>1</v>
      </c>
      <c r="G67" s="296">
        <v>0</v>
      </c>
      <c r="H67" s="284">
        <v>1</v>
      </c>
      <c r="I67" s="284">
        <v>1</v>
      </c>
      <c r="J67" s="301">
        <v>1</v>
      </c>
      <c r="K67" s="304">
        <f t="shared" si="12"/>
        <v>0</v>
      </c>
      <c r="L67" s="287">
        <v>1500</v>
      </c>
      <c r="M67" s="287">
        <f t="shared" si="6"/>
        <v>0</v>
      </c>
      <c r="N67" s="287">
        <v>0</v>
      </c>
      <c r="O67" s="287">
        <f t="shared" si="7"/>
        <v>0</v>
      </c>
      <c r="P67" s="287">
        <v>0</v>
      </c>
      <c r="Q67" s="287">
        <f t="shared" si="8"/>
        <v>0</v>
      </c>
      <c r="R67" s="287">
        <v>0</v>
      </c>
      <c r="S67" s="287">
        <f t="shared" si="9"/>
        <v>0</v>
      </c>
      <c r="T67" s="287">
        <v>0</v>
      </c>
      <c r="U67" s="287">
        <f t="shared" si="10"/>
        <v>0</v>
      </c>
      <c r="X67" s="293"/>
    </row>
    <row r="68" spans="1:24" ht="19" customHeight="1" x14ac:dyDescent="0.3">
      <c r="A68" s="281">
        <v>45</v>
      </c>
      <c r="B68" s="294" t="s">
        <v>1473</v>
      </c>
      <c r="C68" s="120" t="s">
        <v>49</v>
      </c>
      <c r="D68" s="120">
        <v>1</v>
      </c>
      <c r="E68" s="120" t="s">
        <v>49</v>
      </c>
      <c r="F68" s="287">
        <v>2</v>
      </c>
      <c r="G68" s="296">
        <v>2</v>
      </c>
      <c r="H68" s="284">
        <v>2</v>
      </c>
      <c r="I68" s="284">
        <v>2</v>
      </c>
      <c r="J68" s="301">
        <v>0</v>
      </c>
      <c r="K68" s="304">
        <f t="shared" si="12"/>
        <v>2</v>
      </c>
      <c r="L68" s="287">
        <v>400</v>
      </c>
      <c r="M68" s="287">
        <f t="shared" si="6"/>
        <v>800</v>
      </c>
      <c r="N68" s="287">
        <v>0</v>
      </c>
      <c r="O68" s="287">
        <f t="shared" si="7"/>
        <v>0</v>
      </c>
      <c r="P68" s="287">
        <v>1</v>
      </c>
      <c r="Q68" s="287">
        <f t="shared" si="8"/>
        <v>400</v>
      </c>
      <c r="R68" s="287">
        <v>1</v>
      </c>
      <c r="S68" s="287">
        <f t="shared" si="9"/>
        <v>400</v>
      </c>
      <c r="T68" s="287">
        <v>0</v>
      </c>
      <c r="U68" s="287">
        <f t="shared" si="10"/>
        <v>0</v>
      </c>
    </row>
    <row r="69" spans="1:24" ht="19" customHeight="1" x14ac:dyDescent="0.3">
      <c r="A69" s="281">
        <v>46</v>
      </c>
      <c r="B69" s="294" t="s">
        <v>1474</v>
      </c>
      <c r="C69" s="120" t="s">
        <v>424</v>
      </c>
      <c r="D69" s="120">
        <v>1</v>
      </c>
      <c r="E69" s="120" t="s">
        <v>424</v>
      </c>
      <c r="F69" s="287">
        <v>1</v>
      </c>
      <c r="G69" s="296">
        <v>1</v>
      </c>
      <c r="H69" s="284">
        <v>1</v>
      </c>
      <c r="I69" s="284">
        <v>1</v>
      </c>
      <c r="J69" s="301">
        <v>0</v>
      </c>
      <c r="K69" s="304">
        <f t="shared" si="12"/>
        <v>1</v>
      </c>
      <c r="L69" s="287">
        <v>350</v>
      </c>
      <c r="M69" s="287">
        <f t="shared" si="6"/>
        <v>350</v>
      </c>
      <c r="N69" s="287">
        <v>0</v>
      </c>
      <c r="O69" s="287">
        <f t="shared" si="7"/>
        <v>0</v>
      </c>
      <c r="P69" s="287">
        <v>0</v>
      </c>
      <c r="Q69" s="287">
        <f t="shared" si="8"/>
        <v>0</v>
      </c>
      <c r="R69" s="287">
        <v>0</v>
      </c>
      <c r="S69" s="287">
        <f t="shared" si="9"/>
        <v>0</v>
      </c>
      <c r="T69" s="287">
        <v>1</v>
      </c>
      <c r="U69" s="287">
        <f t="shared" si="10"/>
        <v>350</v>
      </c>
    </row>
    <row r="70" spans="1:24" ht="19" customHeight="1" x14ac:dyDescent="0.3">
      <c r="A70" s="281">
        <v>47</v>
      </c>
      <c r="B70" s="294" t="s">
        <v>1475</v>
      </c>
      <c r="C70" s="120" t="s">
        <v>590</v>
      </c>
      <c r="D70" s="120">
        <v>1</v>
      </c>
      <c r="E70" s="120" t="s">
        <v>590</v>
      </c>
      <c r="F70" s="287">
        <v>1</v>
      </c>
      <c r="G70" s="296">
        <v>1</v>
      </c>
      <c r="H70" s="284">
        <v>2</v>
      </c>
      <c r="I70" s="284">
        <v>2</v>
      </c>
      <c r="J70" s="301">
        <v>0</v>
      </c>
      <c r="K70" s="304">
        <f t="shared" si="12"/>
        <v>2</v>
      </c>
      <c r="L70" s="287">
        <v>2700</v>
      </c>
      <c r="M70" s="287">
        <f t="shared" si="6"/>
        <v>5400</v>
      </c>
      <c r="N70" s="287">
        <v>1</v>
      </c>
      <c r="O70" s="287">
        <f t="shared" si="7"/>
        <v>2700</v>
      </c>
      <c r="P70" s="287">
        <v>0</v>
      </c>
      <c r="Q70" s="287">
        <f t="shared" si="8"/>
        <v>0</v>
      </c>
      <c r="R70" s="287">
        <v>1</v>
      </c>
      <c r="S70" s="287">
        <f t="shared" si="9"/>
        <v>2700</v>
      </c>
      <c r="T70" s="287">
        <v>0</v>
      </c>
      <c r="U70" s="287">
        <f t="shared" si="10"/>
        <v>0</v>
      </c>
    </row>
    <row r="71" spans="1:24" ht="19" customHeight="1" x14ac:dyDescent="0.3">
      <c r="A71" s="200"/>
      <c r="B71" s="201"/>
      <c r="C71" s="202"/>
      <c r="D71" s="202"/>
      <c r="E71" s="202"/>
      <c r="F71" s="242"/>
      <c r="G71" s="243"/>
      <c r="H71" s="203"/>
      <c r="I71" s="203"/>
      <c r="J71" s="245"/>
      <c r="K71" s="204"/>
      <c r="L71" s="242"/>
      <c r="M71" s="242"/>
      <c r="N71" s="242"/>
      <c r="O71" s="242"/>
      <c r="P71" s="242"/>
      <c r="Q71" s="242"/>
      <c r="R71" s="242"/>
      <c r="S71" s="242"/>
      <c r="T71" s="242"/>
      <c r="U71" s="242"/>
    </row>
    <row r="72" spans="1:24" ht="19" customHeight="1" x14ac:dyDescent="0.3">
      <c r="A72" s="200"/>
      <c r="B72" s="407" t="s">
        <v>1476</v>
      </c>
      <c r="C72" s="407"/>
      <c r="D72" s="407"/>
      <c r="E72" s="202"/>
      <c r="F72" s="242"/>
      <c r="G72" s="408" t="s">
        <v>1477</v>
      </c>
      <c r="H72" s="408"/>
      <c r="I72" s="408"/>
      <c r="J72" s="408"/>
      <c r="K72" s="204"/>
      <c r="L72" s="242"/>
      <c r="M72" s="408" t="s">
        <v>1436</v>
      </c>
      <c r="N72" s="408"/>
      <c r="O72" s="408"/>
      <c r="P72" s="408"/>
      <c r="Q72" s="242"/>
      <c r="R72" s="408" t="s">
        <v>1436</v>
      </c>
      <c r="S72" s="408"/>
      <c r="T72" s="408"/>
      <c r="U72" s="408"/>
    </row>
    <row r="73" spans="1:24" ht="19" customHeight="1" x14ac:dyDescent="0.3">
      <c r="A73" s="200"/>
      <c r="B73" s="407" t="s">
        <v>1437</v>
      </c>
      <c r="C73" s="407"/>
      <c r="D73" s="407"/>
      <c r="E73" s="202"/>
      <c r="F73" s="242"/>
      <c r="G73" s="408" t="s">
        <v>1438</v>
      </c>
      <c r="H73" s="408"/>
      <c r="I73" s="408"/>
      <c r="J73" s="408"/>
      <c r="K73" s="204"/>
      <c r="L73" s="242"/>
      <c r="M73" s="408" t="s">
        <v>1439</v>
      </c>
      <c r="N73" s="408"/>
      <c r="O73" s="408"/>
      <c r="P73" s="408"/>
      <c r="Q73" s="242"/>
      <c r="R73" s="408" t="s">
        <v>1440</v>
      </c>
      <c r="S73" s="408"/>
      <c r="T73" s="408"/>
      <c r="U73" s="408"/>
    </row>
    <row r="74" spans="1:24" ht="19" customHeight="1" x14ac:dyDescent="0.3">
      <c r="A74" s="200"/>
      <c r="B74" s="407" t="s">
        <v>1441</v>
      </c>
      <c r="C74" s="407"/>
      <c r="D74" s="407"/>
      <c r="E74" s="202"/>
      <c r="F74" s="242"/>
      <c r="G74" s="408" t="s">
        <v>1442</v>
      </c>
      <c r="H74" s="408"/>
      <c r="I74" s="408"/>
      <c r="J74" s="408"/>
      <c r="K74" s="204"/>
      <c r="L74" s="242"/>
      <c r="M74" s="408" t="s">
        <v>615</v>
      </c>
      <c r="N74" s="408"/>
      <c r="O74" s="408"/>
      <c r="P74" s="408"/>
      <c r="Q74" s="242"/>
      <c r="R74" s="408" t="s">
        <v>1443</v>
      </c>
      <c r="S74" s="408"/>
      <c r="T74" s="408"/>
      <c r="U74" s="408"/>
    </row>
    <row r="75" spans="1:24" ht="19" customHeight="1" x14ac:dyDescent="0.3">
      <c r="A75" s="200"/>
      <c r="B75" s="407" t="s">
        <v>677</v>
      </c>
      <c r="C75" s="407"/>
      <c r="D75" s="407"/>
      <c r="E75" s="202"/>
      <c r="F75" s="242"/>
      <c r="G75" s="408" t="s">
        <v>687</v>
      </c>
      <c r="H75" s="408"/>
      <c r="I75" s="408"/>
      <c r="J75" s="408"/>
      <c r="K75" s="204"/>
      <c r="L75" s="242"/>
      <c r="M75" s="408" t="s">
        <v>86</v>
      </c>
      <c r="N75" s="408"/>
      <c r="O75" s="408"/>
      <c r="P75" s="408"/>
      <c r="Q75" s="242"/>
      <c r="R75" s="408" t="s">
        <v>87</v>
      </c>
      <c r="S75" s="408"/>
      <c r="T75" s="408"/>
      <c r="U75" s="408"/>
    </row>
    <row r="76" spans="1:24" ht="19" customHeight="1" x14ac:dyDescent="0.3">
      <c r="A76" s="206"/>
      <c r="B76" s="207"/>
      <c r="C76" s="207"/>
      <c r="D76" s="207"/>
      <c r="G76" s="209"/>
      <c r="H76" s="210"/>
      <c r="I76" s="210"/>
      <c r="J76" s="211"/>
      <c r="K76" s="212"/>
    </row>
    <row r="77" spans="1:24" ht="19" customHeight="1" x14ac:dyDescent="0.3">
      <c r="A77" s="206"/>
      <c r="B77" s="217"/>
      <c r="G77" s="209"/>
      <c r="H77" s="210"/>
      <c r="I77" s="210"/>
      <c r="J77" s="211"/>
      <c r="K77" s="212"/>
    </row>
    <row r="78" spans="1:24" ht="19" customHeight="1" x14ac:dyDescent="0.3">
      <c r="A78" s="277"/>
      <c r="B78" s="406" t="s">
        <v>1411</v>
      </c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</row>
    <row r="79" spans="1:24" ht="19" customHeight="1" x14ac:dyDescent="0.3">
      <c r="A79" s="395" t="s">
        <v>1412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</row>
    <row r="80" spans="1:24" s="278" customFormat="1" ht="19" customHeight="1" x14ac:dyDescent="0.3">
      <c r="A80" s="396" t="s">
        <v>12</v>
      </c>
      <c r="B80" s="397" t="s">
        <v>1413</v>
      </c>
      <c r="C80" s="399" t="s">
        <v>16</v>
      </c>
      <c r="D80" s="399" t="s">
        <v>17</v>
      </c>
      <c r="E80" s="399" t="s">
        <v>18</v>
      </c>
      <c r="F80" s="401" t="s">
        <v>1414</v>
      </c>
      <c r="G80" s="401"/>
      <c r="H80" s="401"/>
      <c r="I80" s="402" t="s">
        <v>1161</v>
      </c>
      <c r="J80" s="404" t="s">
        <v>20</v>
      </c>
      <c r="K80" s="404" t="s">
        <v>1162</v>
      </c>
      <c r="L80" s="404" t="s">
        <v>21</v>
      </c>
      <c r="M80" s="410" t="s">
        <v>22</v>
      </c>
      <c r="N80" s="409" t="s">
        <v>23</v>
      </c>
      <c r="O80" s="409"/>
      <c r="P80" s="409" t="s">
        <v>24</v>
      </c>
      <c r="Q80" s="409"/>
      <c r="R80" s="409" t="s">
        <v>25</v>
      </c>
      <c r="S80" s="409"/>
      <c r="T80" s="409" t="s">
        <v>26</v>
      </c>
      <c r="U80" s="409"/>
    </row>
    <row r="81" spans="1:23" s="278" customFormat="1" ht="19" customHeight="1" x14ac:dyDescent="0.3">
      <c r="A81" s="358"/>
      <c r="B81" s="398"/>
      <c r="C81" s="400"/>
      <c r="D81" s="400"/>
      <c r="E81" s="400"/>
      <c r="F81" s="307">
        <v>2561</v>
      </c>
      <c r="G81" s="302">
        <v>2562</v>
      </c>
      <c r="H81" s="302">
        <v>2563</v>
      </c>
      <c r="I81" s="403"/>
      <c r="J81" s="405"/>
      <c r="K81" s="405"/>
      <c r="L81" s="405"/>
      <c r="M81" s="411"/>
      <c r="N81" s="280" t="s">
        <v>28</v>
      </c>
      <c r="O81" s="280" t="s">
        <v>29</v>
      </c>
      <c r="P81" s="280" t="s">
        <v>28</v>
      </c>
      <c r="Q81" s="280" t="s">
        <v>29</v>
      </c>
      <c r="R81" s="280" t="s">
        <v>28</v>
      </c>
      <c r="S81" s="280" t="s">
        <v>29</v>
      </c>
      <c r="T81" s="280" t="s">
        <v>28</v>
      </c>
      <c r="U81" s="321" t="s">
        <v>29</v>
      </c>
    </row>
    <row r="82" spans="1:23" ht="19" customHeight="1" x14ac:dyDescent="0.3">
      <c r="A82" s="297">
        <v>48</v>
      </c>
      <c r="B82" s="298" t="s">
        <v>1478</v>
      </c>
      <c r="C82" s="299" t="s">
        <v>590</v>
      </c>
      <c r="D82" s="299">
        <v>1</v>
      </c>
      <c r="E82" s="299" t="s">
        <v>590</v>
      </c>
      <c r="F82" s="308">
        <v>1</v>
      </c>
      <c r="G82" s="295">
        <v>0</v>
      </c>
      <c r="H82" s="284">
        <v>1</v>
      </c>
      <c r="I82" s="284">
        <v>1</v>
      </c>
      <c r="J82" s="309">
        <v>1</v>
      </c>
      <c r="K82" s="304">
        <f>I82-J82</f>
        <v>0</v>
      </c>
      <c r="L82" s="301">
        <v>3500</v>
      </c>
      <c r="M82" s="301">
        <f>K82*L82</f>
        <v>0</v>
      </c>
      <c r="N82" s="301">
        <v>0</v>
      </c>
      <c r="O82" s="301">
        <f>L82*N82</f>
        <v>0</v>
      </c>
      <c r="P82" s="301">
        <v>0</v>
      </c>
      <c r="Q82" s="301">
        <f>L82*P82</f>
        <v>0</v>
      </c>
      <c r="R82" s="301">
        <v>0</v>
      </c>
      <c r="S82" s="301">
        <f>L82*R82</f>
        <v>0</v>
      </c>
      <c r="T82" s="301">
        <v>0</v>
      </c>
      <c r="U82" s="301">
        <f>L82*T82</f>
        <v>0</v>
      </c>
    </row>
    <row r="83" spans="1:23" ht="19" customHeight="1" x14ac:dyDescent="0.3">
      <c r="A83" s="281">
        <v>49</v>
      </c>
      <c r="B83" s="294" t="s">
        <v>1479</v>
      </c>
      <c r="C83" s="120" t="s">
        <v>49</v>
      </c>
      <c r="D83" s="120">
        <v>1</v>
      </c>
      <c r="E83" s="120" t="s">
        <v>49</v>
      </c>
      <c r="F83" s="310">
        <v>1</v>
      </c>
      <c r="G83" s="296">
        <v>2</v>
      </c>
      <c r="H83" s="284">
        <v>2</v>
      </c>
      <c r="I83" s="284">
        <v>2</v>
      </c>
      <c r="J83" s="309">
        <v>0</v>
      </c>
      <c r="K83" s="304">
        <f t="shared" ref="K83:K97" si="13">I83-J83</f>
        <v>2</v>
      </c>
      <c r="L83" s="287">
        <v>180</v>
      </c>
      <c r="M83" s="287">
        <f t="shared" ref="M83:M147" si="14">K83*L83</f>
        <v>360</v>
      </c>
      <c r="N83" s="287">
        <v>0</v>
      </c>
      <c r="O83" s="287">
        <f t="shared" ref="O83:O94" si="15">L83*N83</f>
        <v>0</v>
      </c>
      <c r="P83" s="287">
        <v>1</v>
      </c>
      <c r="Q83" s="287">
        <f t="shared" si="8"/>
        <v>180</v>
      </c>
      <c r="R83" s="287">
        <v>0</v>
      </c>
      <c r="S83" s="287">
        <f t="shared" si="9"/>
        <v>0</v>
      </c>
      <c r="T83" s="287">
        <v>1</v>
      </c>
      <c r="U83" s="287">
        <f t="shared" si="10"/>
        <v>180</v>
      </c>
    </row>
    <row r="84" spans="1:23" ht="19" customHeight="1" x14ac:dyDescent="0.3">
      <c r="A84" s="281">
        <v>50</v>
      </c>
      <c r="B84" s="294" t="s">
        <v>1480</v>
      </c>
      <c r="C84" s="120" t="s">
        <v>438</v>
      </c>
      <c r="D84" s="120">
        <v>1</v>
      </c>
      <c r="E84" s="120" t="s">
        <v>438</v>
      </c>
      <c r="F84" s="310">
        <v>1</v>
      </c>
      <c r="G84" s="296">
        <v>0</v>
      </c>
      <c r="H84" s="284">
        <v>1</v>
      </c>
      <c r="I84" s="284">
        <v>1</v>
      </c>
      <c r="J84" s="309">
        <v>1</v>
      </c>
      <c r="K84" s="304">
        <f t="shared" si="13"/>
        <v>0</v>
      </c>
      <c r="L84" s="287">
        <v>5880</v>
      </c>
      <c r="M84" s="287">
        <f t="shared" si="14"/>
        <v>0</v>
      </c>
      <c r="N84" s="287">
        <v>0</v>
      </c>
      <c r="O84" s="287">
        <f t="shared" si="15"/>
        <v>0</v>
      </c>
      <c r="P84" s="287">
        <v>0</v>
      </c>
      <c r="Q84" s="287">
        <f t="shared" si="8"/>
        <v>0</v>
      </c>
      <c r="R84" s="287">
        <v>0</v>
      </c>
      <c r="S84" s="287">
        <f t="shared" si="9"/>
        <v>0</v>
      </c>
      <c r="T84" s="287">
        <v>0</v>
      </c>
      <c r="U84" s="287">
        <f t="shared" si="10"/>
        <v>0</v>
      </c>
    </row>
    <row r="85" spans="1:23" ht="19" customHeight="1" x14ac:dyDescent="0.3">
      <c r="A85" s="281">
        <v>51</v>
      </c>
      <c r="B85" s="294" t="s">
        <v>1481</v>
      </c>
      <c r="C85" s="120" t="s">
        <v>438</v>
      </c>
      <c r="D85" s="120">
        <v>1</v>
      </c>
      <c r="E85" s="120" t="s">
        <v>438</v>
      </c>
      <c r="F85" s="310">
        <v>1</v>
      </c>
      <c r="G85" s="296">
        <v>0</v>
      </c>
      <c r="H85" s="284">
        <v>1</v>
      </c>
      <c r="I85" s="284">
        <v>1</v>
      </c>
      <c r="J85" s="309">
        <v>1</v>
      </c>
      <c r="K85" s="304">
        <f t="shared" si="13"/>
        <v>0</v>
      </c>
      <c r="L85" s="287">
        <v>3405</v>
      </c>
      <c r="M85" s="287">
        <f t="shared" si="14"/>
        <v>0</v>
      </c>
      <c r="N85" s="287">
        <v>0</v>
      </c>
      <c r="O85" s="287">
        <f t="shared" si="15"/>
        <v>0</v>
      </c>
      <c r="P85" s="287">
        <v>0</v>
      </c>
      <c r="Q85" s="287">
        <f t="shared" si="8"/>
        <v>0</v>
      </c>
      <c r="R85" s="287">
        <v>0</v>
      </c>
      <c r="S85" s="287">
        <f t="shared" si="9"/>
        <v>0</v>
      </c>
      <c r="T85" s="287">
        <v>0</v>
      </c>
      <c r="U85" s="287">
        <f t="shared" si="10"/>
        <v>0</v>
      </c>
    </row>
    <row r="86" spans="1:23" ht="19" customHeight="1" x14ac:dyDescent="0.3">
      <c r="A86" s="281">
        <v>52</v>
      </c>
      <c r="B86" s="294" t="s">
        <v>1482</v>
      </c>
      <c r="C86" s="120" t="s">
        <v>1288</v>
      </c>
      <c r="D86" s="120">
        <v>50</v>
      </c>
      <c r="E86" s="120" t="s">
        <v>438</v>
      </c>
      <c r="F86" s="310">
        <v>1</v>
      </c>
      <c r="G86" s="296">
        <v>0</v>
      </c>
      <c r="H86" s="284">
        <v>1</v>
      </c>
      <c r="I86" s="284">
        <v>1</v>
      </c>
      <c r="J86" s="309">
        <v>0</v>
      </c>
      <c r="K86" s="304">
        <f t="shared" si="13"/>
        <v>1</v>
      </c>
      <c r="L86" s="287">
        <v>1000</v>
      </c>
      <c r="M86" s="287">
        <f t="shared" si="14"/>
        <v>1000</v>
      </c>
      <c r="N86" s="287">
        <v>0</v>
      </c>
      <c r="O86" s="287">
        <f t="shared" si="15"/>
        <v>0</v>
      </c>
      <c r="P86" s="287">
        <v>0</v>
      </c>
      <c r="Q86" s="287">
        <f t="shared" si="8"/>
        <v>0</v>
      </c>
      <c r="R86" s="287">
        <v>0</v>
      </c>
      <c r="S86" s="287">
        <f t="shared" si="9"/>
        <v>0</v>
      </c>
      <c r="T86" s="287">
        <v>0</v>
      </c>
      <c r="U86" s="287">
        <f t="shared" si="10"/>
        <v>0</v>
      </c>
    </row>
    <row r="87" spans="1:23" ht="19" customHeight="1" x14ac:dyDescent="0.3">
      <c r="A87" s="281">
        <v>53</v>
      </c>
      <c r="B87" s="294" t="s">
        <v>1483</v>
      </c>
      <c r="C87" s="120" t="s">
        <v>1288</v>
      </c>
      <c r="D87" s="120">
        <v>50</v>
      </c>
      <c r="E87" s="120" t="s">
        <v>452</v>
      </c>
      <c r="F87" s="310">
        <v>1</v>
      </c>
      <c r="G87" s="296">
        <v>1</v>
      </c>
      <c r="H87" s="284">
        <v>2</v>
      </c>
      <c r="I87" s="284">
        <v>2</v>
      </c>
      <c r="J87" s="309">
        <v>0</v>
      </c>
      <c r="K87" s="304">
        <f t="shared" si="13"/>
        <v>2</v>
      </c>
      <c r="L87" s="287">
        <v>600</v>
      </c>
      <c r="M87" s="287">
        <f t="shared" si="14"/>
        <v>1200</v>
      </c>
      <c r="N87" s="287">
        <v>1</v>
      </c>
      <c r="O87" s="287">
        <f t="shared" si="15"/>
        <v>600</v>
      </c>
      <c r="P87" s="287">
        <v>0</v>
      </c>
      <c r="Q87" s="287">
        <f t="shared" si="8"/>
        <v>0</v>
      </c>
      <c r="R87" s="287">
        <v>1</v>
      </c>
      <c r="S87" s="287">
        <f t="shared" si="9"/>
        <v>600</v>
      </c>
      <c r="T87" s="287">
        <v>0</v>
      </c>
      <c r="U87" s="287">
        <f t="shared" si="10"/>
        <v>0</v>
      </c>
    </row>
    <row r="88" spans="1:23" ht="19" customHeight="1" x14ac:dyDescent="0.3">
      <c r="A88" s="281">
        <v>54</v>
      </c>
      <c r="B88" s="294" t="s">
        <v>1484</v>
      </c>
      <c r="C88" s="120" t="s">
        <v>590</v>
      </c>
      <c r="D88" s="120">
        <v>50</v>
      </c>
      <c r="E88" s="120" t="s">
        <v>1432</v>
      </c>
      <c r="F88" s="310">
        <v>2</v>
      </c>
      <c r="G88" s="296">
        <v>2</v>
      </c>
      <c r="H88" s="284">
        <v>12</v>
      </c>
      <c r="I88" s="284">
        <v>12</v>
      </c>
      <c r="J88" s="309">
        <v>0</v>
      </c>
      <c r="K88" s="304">
        <v>12</v>
      </c>
      <c r="L88" s="287">
        <v>1300</v>
      </c>
      <c r="M88" s="287">
        <f t="shared" si="14"/>
        <v>15600</v>
      </c>
      <c r="N88" s="287">
        <v>3</v>
      </c>
      <c r="O88" s="287">
        <f t="shared" si="15"/>
        <v>3900</v>
      </c>
      <c r="P88" s="287">
        <v>3</v>
      </c>
      <c r="Q88" s="287">
        <f t="shared" si="8"/>
        <v>3900</v>
      </c>
      <c r="R88" s="287">
        <v>3</v>
      </c>
      <c r="S88" s="287">
        <f t="shared" si="9"/>
        <v>3900</v>
      </c>
      <c r="T88" s="287">
        <v>3</v>
      </c>
      <c r="U88" s="287">
        <f t="shared" si="10"/>
        <v>3900</v>
      </c>
    </row>
    <row r="89" spans="1:23" ht="19" customHeight="1" x14ac:dyDescent="0.3">
      <c r="A89" s="281">
        <v>55</v>
      </c>
      <c r="B89" s="294" t="s">
        <v>1485</v>
      </c>
      <c r="C89" s="120" t="s">
        <v>438</v>
      </c>
      <c r="D89" s="120">
        <v>1</v>
      </c>
      <c r="E89" s="120" t="s">
        <v>438</v>
      </c>
      <c r="F89" s="310">
        <v>25</v>
      </c>
      <c r="G89" s="296">
        <v>15</v>
      </c>
      <c r="H89" s="284">
        <v>21</v>
      </c>
      <c r="I89" s="284">
        <v>21</v>
      </c>
      <c r="J89" s="309">
        <v>10</v>
      </c>
      <c r="K89" s="304">
        <f t="shared" si="13"/>
        <v>11</v>
      </c>
      <c r="L89" s="287">
        <v>90</v>
      </c>
      <c r="M89" s="287">
        <f t="shared" si="14"/>
        <v>990</v>
      </c>
      <c r="N89" s="287">
        <v>0</v>
      </c>
      <c r="O89" s="287">
        <f t="shared" si="15"/>
        <v>0</v>
      </c>
      <c r="P89" s="287">
        <v>11</v>
      </c>
      <c r="Q89" s="287">
        <f t="shared" si="8"/>
        <v>990</v>
      </c>
      <c r="R89" s="287">
        <v>0</v>
      </c>
      <c r="S89" s="287">
        <f t="shared" si="9"/>
        <v>0</v>
      </c>
      <c r="T89" s="287">
        <v>0</v>
      </c>
      <c r="U89" s="287">
        <f t="shared" si="10"/>
        <v>0</v>
      </c>
    </row>
    <row r="90" spans="1:23" ht="19" customHeight="1" x14ac:dyDescent="0.3">
      <c r="A90" s="281">
        <v>56</v>
      </c>
      <c r="B90" s="294" t="s">
        <v>1486</v>
      </c>
      <c r="C90" s="120" t="s">
        <v>590</v>
      </c>
      <c r="D90" s="120">
        <v>1</v>
      </c>
      <c r="E90" s="120" t="s">
        <v>590</v>
      </c>
      <c r="F90" s="310">
        <v>1</v>
      </c>
      <c r="G90" s="296">
        <v>1</v>
      </c>
      <c r="H90" s="284">
        <v>2</v>
      </c>
      <c r="I90" s="284">
        <v>2</v>
      </c>
      <c r="J90" s="309">
        <v>0</v>
      </c>
      <c r="K90" s="304">
        <f t="shared" si="13"/>
        <v>2</v>
      </c>
      <c r="L90" s="287">
        <v>1300</v>
      </c>
      <c r="M90" s="287">
        <f t="shared" si="14"/>
        <v>2600</v>
      </c>
      <c r="N90" s="287">
        <v>1</v>
      </c>
      <c r="O90" s="287">
        <f t="shared" si="15"/>
        <v>1300</v>
      </c>
      <c r="P90" s="287">
        <v>0</v>
      </c>
      <c r="Q90" s="287">
        <f t="shared" si="8"/>
        <v>0</v>
      </c>
      <c r="R90" s="287">
        <v>1</v>
      </c>
      <c r="S90" s="287">
        <f t="shared" si="9"/>
        <v>1300</v>
      </c>
      <c r="T90" s="287">
        <v>0</v>
      </c>
      <c r="U90" s="287">
        <f t="shared" si="10"/>
        <v>0</v>
      </c>
      <c r="W90" s="293"/>
    </row>
    <row r="91" spans="1:23" s="306" customFormat="1" ht="19" customHeight="1" x14ac:dyDescent="0.3">
      <c r="A91" s="281">
        <v>57</v>
      </c>
      <c r="B91" s="294" t="s">
        <v>1487</v>
      </c>
      <c r="C91" s="120" t="s">
        <v>1288</v>
      </c>
      <c r="D91" s="120">
        <v>10</v>
      </c>
      <c r="E91" s="120" t="s">
        <v>1488</v>
      </c>
      <c r="F91" s="310">
        <v>2</v>
      </c>
      <c r="G91" s="305">
        <v>2</v>
      </c>
      <c r="H91" s="284">
        <v>2</v>
      </c>
      <c r="I91" s="284">
        <v>2</v>
      </c>
      <c r="J91" s="309">
        <v>0</v>
      </c>
      <c r="K91" s="304">
        <f t="shared" si="13"/>
        <v>2</v>
      </c>
      <c r="L91" s="287">
        <v>550</v>
      </c>
      <c r="M91" s="287">
        <f t="shared" si="14"/>
        <v>1100</v>
      </c>
      <c r="N91" s="287">
        <v>0</v>
      </c>
      <c r="O91" s="287">
        <f t="shared" si="15"/>
        <v>0</v>
      </c>
      <c r="P91" s="287">
        <v>1</v>
      </c>
      <c r="Q91" s="287">
        <f t="shared" si="8"/>
        <v>550</v>
      </c>
      <c r="R91" s="287">
        <v>0</v>
      </c>
      <c r="S91" s="287">
        <f t="shared" si="9"/>
        <v>0</v>
      </c>
      <c r="T91" s="287">
        <v>1</v>
      </c>
      <c r="U91" s="287">
        <f t="shared" si="10"/>
        <v>550</v>
      </c>
    </row>
    <row r="92" spans="1:23" ht="19" customHeight="1" x14ac:dyDescent="0.3">
      <c r="A92" s="281">
        <v>58</v>
      </c>
      <c r="B92" s="294" t="s">
        <v>1489</v>
      </c>
      <c r="C92" s="120" t="s">
        <v>49</v>
      </c>
      <c r="D92" s="120">
        <v>1</v>
      </c>
      <c r="E92" s="120" t="s">
        <v>49</v>
      </c>
      <c r="F92" s="310">
        <v>1</v>
      </c>
      <c r="G92" s="296">
        <v>1</v>
      </c>
      <c r="H92" s="284">
        <v>1</v>
      </c>
      <c r="I92" s="284">
        <v>1</v>
      </c>
      <c r="J92" s="309">
        <v>0</v>
      </c>
      <c r="K92" s="304">
        <f t="shared" si="13"/>
        <v>1</v>
      </c>
      <c r="L92" s="287">
        <v>2000</v>
      </c>
      <c r="M92" s="287">
        <f t="shared" si="14"/>
        <v>2000</v>
      </c>
      <c r="N92" s="287">
        <v>0</v>
      </c>
      <c r="O92" s="287">
        <f t="shared" si="15"/>
        <v>0</v>
      </c>
      <c r="P92" s="287">
        <v>0</v>
      </c>
      <c r="Q92" s="287">
        <f t="shared" si="8"/>
        <v>0</v>
      </c>
      <c r="R92" s="287">
        <v>1</v>
      </c>
      <c r="S92" s="287">
        <f t="shared" si="9"/>
        <v>2000</v>
      </c>
      <c r="T92" s="287">
        <v>0</v>
      </c>
      <c r="U92" s="287">
        <f t="shared" si="10"/>
        <v>0</v>
      </c>
    </row>
    <row r="93" spans="1:23" s="306" customFormat="1" ht="19" customHeight="1" x14ac:dyDescent="0.3">
      <c r="A93" s="281">
        <v>59</v>
      </c>
      <c r="B93" s="294" t="s">
        <v>1490</v>
      </c>
      <c r="C93" s="120" t="s">
        <v>49</v>
      </c>
      <c r="D93" s="120">
        <v>1</v>
      </c>
      <c r="E93" s="120" t="s">
        <v>49</v>
      </c>
      <c r="F93" s="310">
        <v>1</v>
      </c>
      <c r="G93" s="305">
        <v>1</v>
      </c>
      <c r="H93" s="284">
        <v>1</v>
      </c>
      <c r="I93" s="284">
        <v>1</v>
      </c>
      <c r="J93" s="309">
        <v>0</v>
      </c>
      <c r="K93" s="304">
        <f t="shared" si="13"/>
        <v>1</v>
      </c>
      <c r="L93" s="287">
        <v>2000</v>
      </c>
      <c r="M93" s="287">
        <f t="shared" si="14"/>
        <v>2000</v>
      </c>
      <c r="N93" s="287">
        <v>0</v>
      </c>
      <c r="O93" s="287">
        <f t="shared" si="15"/>
        <v>0</v>
      </c>
      <c r="P93" s="287">
        <v>1</v>
      </c>
      <c r="Q93" s="287">
        <f t="shared" si="8"/>
        <v>2000</v>
      </c>
      <c r="R93" s="287">
        <v>0</v>
      </c>
      <c r="S93" s="287">
        <f t="shared" si="9"/>
        <v>0</v>
      </c>
      <c r="T93" s="287">
        <v>0</v>
      </c>
      <c r="U93" s="287">
        <f t="shared" si="10"/>
        <v>0</v>
      </c>
    </row>
    <row r="94" spans="1:23" ht="19" customHeight="1" x14ac:dyDescent="0.3">
      <c r="A94" s="281">
        <v>60</v>
      </c>
      <c r="B94" s="291" t="s">
        <v>1491</v>
      </c>
      <c r="C94" s="120" t="s">
        <v>424</v>
      </c>
      <c r="D94" s="120">
        <v>15</v>
      </c>
      <c r="E94" s="120" t="s">
        <v>438</v>
      </c>
      <c r="F94" s="310">
        <v>15</v>
      </c>
      <c r="G94" s="296">
        <v>5</v>
      </c>
      <c r="H94" s="284">
        <v>5</v>
      </c>
      <c r="I94" s="284">
        <v>5</v>
      </c>
      <c r="J94" s="309">
        <v>0</v>
      </c>
      <c r="K94" s="304">
        <f t="shared" si="13"/>
        <v>5</v>
      </c>
      <c r="L94" s="287">
        <v>1350</v>
      </c>
      <c r="M94" s="287">
        <f t="shared" si="14"/>
        <v>6750</v>
      </c>
      <c r="N94" s="287">
        <v>0</v>
      </c>
      <c r="O94" s="287">
        <f t="shared" si="15"/>
        <v>0</v>
      </c>
      <c r="P94" s="287">
        <v>3</v>
      </c>
      <c r="Q94" s="287">
        <f t="shared" si="8"/>
        <v>4050</v>
      </c>
      <c r="R94" s="287">
        <v>0</v>
      </c>
      <c r="S94" s="287">
        <f t="shared" si="9"/>
        <v>0</v>
      </c>
      <c r="T94" s="287">
        <v>2</v>
      </c>
      <c r="U94" s="287">
        <f t="shared" si="10"/>
        <v>2700</v>
      </c>
      <c r="V94" s="293"/>
    </row>
    <row r="95" spans="1:23" ht="19" customHeight="1" x14ac:dyDescent="0.3">
      <c r="A95" s="281">
        <v>61</v>
      </c>
      <c r="B95" s="294" t="s">
        <v>1492</v>
      </c>
      <c r="C95" s="120" t="s">
        <v>438</v>
      </c>
      <c r="D95" s="120">
        <v>1</v>
      </c>
      <c r="E95" s="120" t="s">
        <v>438</v>
      </c>
      <c r="F95" s="310">
        <v>0</v>
      </c>
      <c r="G95" s="296">
        <v>30</v>
      </c>
      <c r="H95" s="284">
        <v>30</v>
      </c>
      <c r="I95" s="284">
        <v>30</v>
      </c>
      <c r="J95" s="309">
        <v>20</v>
      </c>
      <c r="K95" s="304">
        <f t="shared" si="13"/>
        <v>10</v>
      </c>
      <c r="L95" s="287">
        <v>650</v>
      </c>
      <c r="M95" s="287">
        <f t="shared" si="14"/>
        <v>6500</v>
      </c>
      <c r="N95" s="287">
        <v>10</v>
      </c>
      <c r="O95" s="287">
        <f>L95*N95</f>
        <v>6500</v>
      </c>
      <c r="P95" s="287">
        <v>0</v>
      </c>
      <c r="Q95" s="287">
        <f t="shared" si="8"/>
        <v>0</v>
      </c>
      <c r="R95" s="287">
        <v>0</v>
      </c>
      <c r="S95" s="287">
        <f t="shared" si="9"/>
        <v>0</v>
      </c>
      <c r="T95" s="287">
        <v>0</v>
      </c>
      <c r="U95" s="287">
        <f t="shared" si="10"/>
        <v>0</v>
      </c>
    </row>
    <row r="96" spans="1:23" ht="19" customHeight="1" x14ac:dyDescent="0.3">
      <c r="A96" s="281">
        <v>62</v>
      </c>
      <c r="B96" s="294" t="s">
        <v>1493</v>
      </c>
      <c r="C96" s="120" t="s">
        <v>39</v>
      </c>
      <c r="D96" s="120">
        <v>1</v>
      </c>
      <c r="E96" s="120" t="s">
        <v>39</v>
      </c>
      <c r="F96" s="310">
        <v>4</v>
      </c>
      <c r="G96" s="296">
        <v>2</v>
      </c>
      <c r="H96" s="284">
        <v>0</v>
      </c>
      <c r="I96" s="284">
        <v>0</v>
      </c>
      <c r="J96" s="309">
        <v>0</v>
      </c>
      <c r="K96" s="304">
        <f t="shared" si="13"/>
        <v>0</v>
      </c>
      <c r="L96" s="287">
        <v>400</v>
      </c>
      <c r="M96" s="287">
        <f t="shared" si="14"/>
        <v>0</v>
      </c>
      <c r="N96" s="287">
        <v>0</v>
      </c>
      <c r="O96" s="287">
        <f>L96*N96</f>
        <v>0</v>
      </c>
      <c r="P96" s="287">
        <v>0</v>
      </c>
      <c r="Q96" s="287">
        <f t="shared" si="8"/>
        <v>0</v>
      </c>
      <c r="R96" s="287">
        <v>0</v>
      </c>
      <c r="S96" s="287">
        <f t="shared" si="9"/>
        <v>0</v>
      </c>
      <c r="T96" s="287">
        <v>0</v>
      </c>
      <c r="U96" s="287">
        <f t="shared" si="10"/>
        <v>0</v>
      </c>
    </row>
    <row r="97" spans="1:22" ht="19" customHeight="1" x14ac:dyDescent="0.3">
      <c r="A97" s="281">
        <v>63</v>
      </c>
      <c r="B97" s="291" t="s">
        <v>1494</v>
      </c>
      <c r="C97" s="120" t="s">
        <v>70</v>
      </c>
      <c r="D97" s="120">
        <v>2.5</v>
      </c>
      <c r="E97" s="120" t="s">
        <v>1432</v>
      </c>
      <c r="F97" s="308">
        <v>23</v>
      </c>
      <c r="G97" s="296">
        <v>15</v>
      </c>
      <c r="H97" s="284">
        <v>8</v>
      </c>
      <c r="I97" s="284">
        <v>8</v>
      </c>
      <c r="J97" s="309">
        <v>0</v>
      </c>
      <c r="K97" s="304">
        <f t="shared" si="13"/>
        <v>8</v>
      </c>
      <c r="L97" s="287">
        <v>760</v>
      </c>
      <c r="M97" s="287">
        <f t="shared" si="14"/>
        <v>6080</v>
      </c>
      <c r="N97" s="287">
        <v>2</v>
      </c>
      <c r="O97" s="287">
        <f t="shared" ref="O97" si="16">L97*N97</f>
        <v>1520</v>
      </c>
      <c r="P97" s="287">
        <v>2</v>
      </c>
      <c r="Q97" s="287">
        <f t="shared" ref="Q97" si="17">L97*P97</f>
        <v>1520</v>
      </c>
      <c r="R97" s="287">
        <v>2</v>
      </c>
      <c r="S97" s="287">
        <f t="shared" ref="S97" si="18">L97*R97</f>
        <v>1520</v>
      </c>
      <c r="T97" s="287">
        <v>2</v>
      </c>
      <c r="U97" s="287">
        <f t="shared" ref="U97" si="19">L97*T97</f>
        <v>1520</v>
      </c>
    </row>
    <row r="98" spans="1:22" ht="19" customHeight="1" x14ac:dyDescent="0.3">
      <c r="A98" s="206"/>
      <c r="B98" s="215"/>
      <c r="K98" s="212"/>
      <c r="V98" s="293"/>
    </row>
    <row r="99" spans="1:22" ht="19" customHeight="1" x14ac:dyDescent="0.3">
      <c r="A99" s="200"/>
      <c r="B99" s="412" t="s">
        <v>1476</v>
      </c>
      <c r="C99" s="412"/>
      <c r="D99" s="412"/>
      <c r="E99" s="202"/>
      <c r="F99" s="242"/>
      <c r="G99" s="408" t="s">
        <v>1495</v>
      </c>
      <c r="H99" s="408"/>
      <c r="I99" s="408"/>
      <c r="J99" s="408"/>
      <c r="K99" s="204"/>
      <c r="L99" s="242"/>
      <c r="M99" s="408" t="s">
        <v>1436</v>
      </c>
      <c r="N99" s="408"/>
      <c r="O99" s="408"/>
      <c r="P99" s="408"/>
      <c r="Q99" s="242"/>
      <c r="R99" s="408" t="s">
        <v>1436</v>
      </c>
      <c r="S99" s="408"/>
      <c r="T99" s="408"/>
      <c r="U99" s="408"/>
      <c r="V99" s="293"/>
    </row>
    <row r="100" spans="1:22" ht="19" customHeight="1" x14ac:dyDescent="0.3">
      <c r="A100" s="200"/>
      <c r="B100" s="412" t="s">
        <v>1437</v>
      </c>
      <c r="C100" s="412"/>
      <c r="D100" s="412"/>
      <c r="E100" s="202"/>
      <c r="F100" s="242"/>
      <c r="G100" s="408" t="s">
        <v>1496</v>
      </c>
      <c r="H100" s="408"/>
      <c r="I100" s="408"/>
      <c r="J100" s="408"/>
      <c r="K100" s="204"/>
      <c r="L100" s="242"/>
      <c r="M100" s="408" t="s">
        <v>1439</v>
      </c>
      <c r="N100" s="408"/>
      <c r="O100" s="408"/>
      <c r="P100" s="408"/>
      <c r="Q100" s="242"/>
      <c r="R100" s="408" t="s">
        <v>1440</v>
      </c>
      <c r="S100" s="408"/>
      <c r="T100" s="408"/>
      <c r="U100" s="408"/>
      <c r="V100" s="293"/>
    </row>
    <row r="101" spans="1:22" ht="19" customHeight="1" x14ac:dyDescent="0.3">
      <c r="A101" s="200"/>
      <c r="B101" s="412" t="s">
        <v>1441</v>
      </c>
      <c r="C101" s="412"/>
      <c r="D101" s="412"/>
      <c r="E101" s="202"/>
      <c r="F101" s="242"/>
      <c r="G101" s="408" t="s">
        <v>1442</v>
      </c>
      <c r="H101" s="408"/>
      <c r="I101" s="408"/>
      <c r="J101" s="408"/>
      <c r="K101" s="204"/>
      <c r="L101" s="242"/>
      <c r="M101" s="408" t="s">
        <v>615</v>
      </c>
      <c r="N101" s="408"/>
      <c r="O101" s="408"/>
      <c r="P101" s="408"/>
      <c r="Q101" s="242"/>
      <c r="R101" s="408" t="s">
        <v>1443</v>
      </c>
      <c r="S101" s="408"/>
      <c r="T101" s="408"/>
      <c r="U101" s="408"/>
      <c r="V101" s="293"/>
    </row>
    <row r="102" spans="1:22" ht="19" customHeight="1" x14ac:dyDescent="0.3">
      <c r="A102" s="200"/>
      <c r="B102" s="412" t="s">
        <v>677</v>
      </c>
      <c r="C102" s="412"/>
      <c r="D102" s="412"/>
      <c r="E102" s="202"/>
      <c r="F102" s="242"/>
      <c r="G102" s="408" t="s">
        <v>687</v>
      </c>
      <c r="H102" s="408"/>
      <c r="I102" s="408"/>
      <c r="J102" s="408"/>
      <c r="K102" s="204"/>
      <c r="L102" s="242"/>
      <c r="M102" s="408" t="s">
        <v>86</v>
      </c>
      <c r="N102" s="408"/>
      <c r="O102" s="408"/>
      <c r="P102" s="408"/>
      <c r="Q102" s="242"/>
      <c r="R102" s="408" t="s">
        <v>87</v>
      </c>
      <c r="S102" s="408"/>
      <c r="T102" s="408"/>
      <c r="U102" s="408"/>
      <c r="V102" s="293"/>
    </row>
    <row r="103" spans="1:22" ht="19" customHeight="1" x14ac:dyDescent="0.3">
      <c r="A103" s="200"/>
      <c r="B103" s="320"/>
      <c r="C103" s="320"/>
      <c r="D103" s="320"/>
      <c r="E103" s="202"/>
      <c r="F103" s="319"/>
      <c r="G103" s="319"/>
      <c r="H103" s="319"/>
      <c r="I103" s="319"/>
      <c r="J103" s="319"/>
      <c r="K103" s="204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293"/>
    </row>
    <row r="104" spans="1:22" ht="19" customHeight="1" x14ac:dyDescent="0.3">
      <c r="A104" s="277"/>
      <c r="B104" s="406" t="s">
        <v>1411</v>
      </c>
      <c r="C104" s="406"/>
      <c r="D104" s="406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</row>
    <row r="105" spans="1:22" ht="19" customHeight="1" x14ac:dyDescent="0.3">
      <c r="A105" s="395" t="s">
        <v>1412</v>
      </c>
      <c r="B105" s="395"/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</row>
    <row r="106" spans="1:22" s="278" customFormat="1" ht="19" customHeight="1" x14ac:dyDescent="0.3">
      <c r="A106" s="396" t="s">
        <v>12</v>
      </c>
      <c r="B106" s="397" t="s">
        <v>1413</v>
      </c>
      <c r="C106" s="399" t="s">
        <v>16</v>
      </c>
      <c r="D106" s="399" t="s">
        <v>17</v>
      </c>
      <c r="E106" s="399" t="s">
        <v>18</v>
      </c>
      <c r="F106" s="401" t="s">
        <v>1414</v>
      </c>
      <c r="G106" s="401"/>
      <c r="H106" s="401"/>
      <c r="I106" s="402" t="s">
        <v>1161</v>
      </c>
      <c r="J106" s="404" t="s">
        <v>20</v>
      </c>
      <c r="K106" s="404" t="s">
        <v>1162</v>
      </c>
      <c r="L106" s="404" t="s">
        <v>21</v>
      </c>
      <c r="M106" s="410" t="s">
        <v>22</v>
      </c>
      <c r="N106" s="409" t="s">
        <v>23</v>
      </c>
      <c r="O106" s="409"/>
      <c r="P106" s="409" t="s">
        <v>24</v>
      </c>
      <c r="Q106" s="409"/>
      <c r="R106" s="409" t="s">
        <v>25</v>
      </c>
      <c r="S106" s="409"/>
      <c r="T106" s="409" t="s">
        <v>26</v>
      </c>
      <c r="U106" s="409"/>
    </row>
    <row r="107" spans="1:22" s="278" customFormat="1" ht="19" customHeight="1" x14ac:dyDescent="0.3">
      <c r="A107" s="358"/>
      <c r="B107" s="398"/>
      <c r="C107" s="400"/>
      <c r="D107" s="400"/>
      <c r="E107" s="400"/>
      <c r="F107" s="279">
        <v>2561</v>
      </c>
      <c r="G107" s="279">
        <v>2562</v>
      </c>
      <c r="H107" s="279">
        <v>2563</v>
      </c>
      <c r="I107" s="403"/>
      <c r="J107" s="405"/>
      <c r="K107" s="405"/>
      <c r="L107" s="405"/>
      <c r="M107" s="411"/>
      <c r="N107" s="280" t="s">
        <v>28</v>
      </c>
      <c r="O107" s="280" t="s">
        <v>29</v>
      </c>
      <c r="P107" s="280" t="s">
        <v>28</v>
      </c>
      <c r="Q107" s="280" t="s">
        <v>29</v>
      </c>
      <c r="R107" s="280" t="s">
        <v>28</v>
      </c>
      <c r="S107" s="280" t="s">
        <v>29</v>
      </c>
      <c r="T107" s="280" t="s">
        <v>28</v>
      </c>
      <c r="U107" s="321" t="s">
        <v>29</v>
      </c>
    </row>
    <row r="108" spans="1:22" s="306" customFormat="1" ht="19" customHeight="1" x14ac:dyDescent="0.3">
      <c r="A108" s="281">
        <v>64</v>
      </c>
      <c r="B108" s="294" t="s">
        <v>1497</v>
      </c>
      <c r="C108" s="120" t="s">
        <v>424</v>
      </c>
      <c r="D108" s="120">
        <v>52</v>
      </c>
      <c r="E108" s="120" t="s">
        <v>452</v>
      </c>
      <c r="F108" s="287">
        <v>1</v>
      </c>
      <c r="G108" s="311">
        <v>1</v>
      </c>
      <c r="H108" s="120">
        <v>2</v>
      </c>
      <c r="I108" s="120">
        <v>2</v>
      </c>
      <c r="J108" s="287">
        <v>0</v>
      </c>
      <c r="K108" s="286">
        <f>I108-J108</f>
        <v>2</v>
      </c>
      <c r="L108" s="287">
        <v>660</v>
      </c>
      <c r="M108" s="287">
        <f>K108*L108</f>
        <v>1320</v>
      </c>
      <c r="N108" s="287">
        <v>1</v>
      </c>
      <c r="O108" s="287">
        <f>L108*N108</f>
        <v>660</v>
      </c>
      <c r="P108" s="287">
        <v>0</v>
      </c>
      <c r="Q108" s="287">
        <f>L108*P108</f>
        <v>0</v>
      </c>
      <c r="R108" s="287">
        <v>1</v>
      </c>
      <c r="S108" s="287">
        <f>L108*R108</f>
        <v>660</v>
      </c>
      <c r="T108" s="287">
        <v>0</v>
      </c>
      <c r="U108" s="287">
        <f>L108*T108</f>
        <v>0</v>
      </c>
    </row>
    <row r="109" spans="1:22" ht="19" customHeight="1" x14ac:dyDescent="0.3">
      <c r="A109" s="281">
        <v>65</v>
      </c>
      <c r="B109" s="294" t="s">
        <v>1498</v>
      </c>
      <c r="C109" s="120" t="s">
        <v>424</v>
      </c>
      <c r="D109" s="120">
        <v>100</v>
      </c>
      <c r="E109" s="120" t="s">
        <v>438</v>
      </c>
      <c r="F109" s="287">
        <v>2</v>
      </c>
      <c r="G109" s="296">
        <v>2</v>
      </c>
      <c r="H109" s="120">
        <v>2</v>
      </c>
      <c r="I109" s="120">
        <v>2</v>
      </c>
      <c r="J109" s="287">
        <v>0</v>
      </c>
      <c r="K109" s="286">
        <f t="shared" ref="K109:K123" si="20">I109-J109</f>
        <v>2</v>
      </c>
      <c r="L109" s="287">
        <v>380</v>
      </c>
      <c r="M109" s="287">
        <f>K109*L109</f>
        <v>760</v>
      </c>
      <c r="N109" s="287">
        <v>0</v>
      </c>
      <c r="O109" s="287">
        <f>L109*N109</f>
        <v>0</v>
      </c>
      <c r="P109" s="287">
        <v>0</v>
      </c>
      <c r="Q109" s="287">
        <f>L109*P109</f>
        <v>0</v>
      </c>
      <c r="R109" s="287">
        <v>2</v>
      </c>
      <c r="S109" s="287">
        <f>L109*R109</f>
        <v>760</v>
      </c>
      <c r="T109" s="287">
        <v>0</v>
      </c>
      <c r="U109" s="287">
        <f>L109*T109</f>
        <v>0</v>
      </c>
      <c r="V109" s="293"/>
    </row>
    <row r="110" spans="1:22" ht="19" customHeight="1" x14ac:dyDescent="0.3">
      <c r="A110" s="281">
        <v>66</v>
      </c>
      <c r="B110" s="294" t="s">
        <v>1499</v>
      </c>
      <c r="C110" s="120" t="s">
        <v>590</v>
      </c>
      <c r="D110" s="120">
        <v>1</v>
      </c>
      <c r="E110" s="120" t="s">
        <v>590</v>
      </c>
      <c r="F110" s="287">
        <v>2</v>
      </c>
      <c r="G110" s="296">
        <v>2</v>
      </c>
      <c r="H110" s="120">
        <v>1</v>
      </c>
      <c r="I110" s="120">
        <v>2</v>
      </c>
      <c r="J110" s="287">
        <v>1</v>
      </c>
      <c r="K110" s="286">
        <f t="shared" si="20"/>
        <v>1</v>
      </c>
      <c r="L110" s="287">
        <v>3000</v>
      </c>
      <c r="M110" s="287">
        <f>K110*L110</f>
        <v>3000</v>
      </c>
      <c r="N110" s="287">
        <v>0</v>
      </c>
      <c r="O110" s="287">
        <f>L110*N110</f>
        <v>0</v>
      </c>
      <c r="P110" s="287">
        <v>0</v>
      </c>
      <c r="Q110" s="287">
        <f>L110*P110</f>
        <v>0</v>
      </c>
      <c r="R110" s="287">
        <v>1</v>
      </c>
      <c r="S110" s="287">
        <f>L110*R110</f>
        <v>3000</v>
      </c>
      <c r="T110" s="287">
        <v>0</v>
      </c>
      <c r="U110" s="287">
        <f>L110*T110</f>
        <v>0</v>
      </c>
      <c r="V110" s="293"/>
    </row>
    <row r="111" spans="1:22" ht="19" customHeight="1" x14ac:dyDescent="0.3">
      <c r="A111" s="281">
        <v>67</v>
      </c>
      <c r="B111" s="294" t="s">
        <v>1500</v>
      </c>
      <c r="C111" s="120" t="s">
        <v>70</v>
      </c>
      <c r="D111" s="120">
        <v>2.5</v>
      </c>
      <c r="E111" s="120" t="s">
        <v>1432</v>
      </c>
      <c r="F111" s="287">
        <v>11</v>
      </c>
      <c r="G111" s="296">
        <v>15</v>
      </c>
      <c r="H111" s="120">
        <v>8</v>
      </c>
      <c r="I111" s="120">
        <v>8</v>
      </c>
      <c r="J111" s="287">
        <v>0</v>
      </c>
      <c r="K111" s="286">
        <f t="shared" si="20"/>
        <v>8</v>
      </c>
      <c r="L111" s="287">
        <v>1600</v>
      </c>
      <c r="M111" s="287">
        <f>K111*L111</f>
        <v>12800</v>
      </c>
      <c r="N111" s="287">
        <v>2</v>
      </c>
      <c r="O111" s="287">
        <f>L111*N111</f>
        <v>3200</v>
      </c>
      <c r="P111" s="287">
        <v>2</v>
      </c>
      <c r="Q111" s="287">
        <f>L111*P111</f>
        <v>3200</v>
      </c>
      <c r="R111" s="287">
        <v>2</v>
      </c>
      <c r="S111" s="287">
        <f>L111*R111</f>
        <v>3200</v>
      </c>
      <c r="T111" s="287">
        <v>2</v>
      </c>
      <c r="U111" s="287">
        <f>L111*T111</f>
        <v>3200</v>
      </c>
      <c r="V111" s="293"/>
    </row>
    <row r="112" spans="1:22" ht="19" customHeight="1" x14ac:dyDescent="0.3">
      <c r="A112" s="297">
        <v>68</v>
      </c>
      <c r="B112" s="312" t="s">
        <v>1501</v>
      </c>
      <c r="C112" s="299" t="s">
        <v>424</v>
      </c>
      <c r="D112" s="299">
        <v>10</v>
      </c>
      <c r="E112" s="299" t="s">
        <v>1502</v>
      </c>
      <c r="F112" s="301">
        <v>1</v>
      </c>
      <c r="G112" s="296">
        <v>3</v>
      </c>
      <c r="H112" s="120">
        <v>3</v>
      </c>
      <c r="I112" s="120">
        <v>3</v>
      </c>
      <c r="J112" s="287">
        <v>0</v>
      </c>
      <c r="K112" s="286">
        <f t="shared" si="20"/>
        <v>3</v>
      </c>
      <c r="L112" s="301">
        <v>340</v>
      </c>
      <c r="M112" s="301">
        <f t="shared" si="14"/>
        <v>1020</v>
      </c>
      <c r="N112" s="301">
        <v>3</v>
      </c>
      <c r="O112" s="301">
        <f t="shared" ref="O112:O173" si="21">L112*N112</f>
        <v>1020</v>
      </c>
      <c r="P112" s="301">
        <v>0</v>
      </c>
      <c r="Q112" s="301">
        <f t="shared" ref="Q112:Q173" si="22">L112*P112</f>
        <v>0</v>
      </c>
      <c r="R112" s="301">
        <v>0</v>
      </c>
      <c r="S112" s="301">
        <f t="shared" ref="S112:S173" si="23">L112*R112</f>
        <v>0</v>
      </c>
      <c r="T112" s="301">
        <v>0</v>
      </c>
      <c r="U112" s="301">
        <f t="shared" ref="U112:U173" si="24">L112*T112</f>
        <v>0</v>
      </c>
      <c r="V112" s="293"/>
    </row>
    <row r="113" spans="1:22" ht="19" customHeight="1" x14ac:dyDescent="0.3">
      <c r="A113" s="281">
        <v>69</v>
      </c>
      <c r="B113" s="291" t="s">
        <v>1503</v>
      </c>
      <c r="C113" s="120" t="s">
        <v>49</v>
      </c>
      <c r="D113" s="120">
        <v>50</v>
      </c>
      <c r="E113" s="120" t="s">
        <v>1469</v>
      </c>
      <c r="F113" s="289">
        <v>0</v>
      </c>
      <c r="G113" s="296">
        <v>2</v>
      </c>
      <c r="H113" s="120">
        <v>2</v>
      </c>
      <c r="I113" s="120">
        <v>2</v>
      </c>
      <c r="J113" s="287">
        <v>0</v>
      </c>
      <c r="K113" s="286">
        <f t="shared" si="20"/>
        <v>2</v>
      </c>
      <c r="L113" s="287">
        <v>100</v>
      </c>
      <c r="M113" s="287">
        <f t="shared" si="14"/>
        <v>200</v>
      </c>
      <c r="N113" s="287">
        <v>2</v>
      </c>
      <c r="O113" s="287">
        <f t="shared" si="21"/>
        <v>200</v>
      </c>
      <c r="P113" s="287">
        <v>0</v>
      </c>
      <c r="Q113" s="287">
        <f t="shared" si="22"/>
        <v>0</v>
      </c>
      <c r="R113" s="287">
        <v>0</v>
      </c>
      <c r="S113" s="287">
        <f t="shared" si="23"/>
        <v>0</v>
      </c>
      <c r="T113" s="287">
        <v>0</v>
      </c>
      <c r="U113" s="287">
        <f t="shared" si="24"/>
        <v>0</v>
      </c>
      <c r="V113" s="293"/>
    </row>
    <row r="114" spans="1:22" ht="19" customHeight="1" x14ac:dyDescent="0.3">
      <c r="A114" s="281">
        <v>70</v>
      </c>
      <c r="B114" s="291" t="s">
        <v>1504</v>
      </c>
      <c r="C114" s="120" t="s">
        <v>49</v>
      </c>
      <c r="D114" s="120">
        <v>1</v>
      </c>
      <c r="E114" s="120" t="s">
        <v>49</v>
      </c>
      <c r="F114" s="289">
        <v>1</v>
      </c>
      <c r="G114" s="296">
        <v>1</v>
      </c>
      <c r="H114" s="120">
        <v>1</v>
      </c>
      <c r="I114" s="120">
        <v>1</v>
      </c>
      <c r="J114" s="287">
        <v>0</v>
      </c>
      <c r="K114" s="286">
        <f t="shared" si="20"/>
        <v>1</v>
      </c>
      <c r="L114" s="287">
        <v>150</v>
      </c>
      <c r="M114" s="287">
        <f t="shared" si="14"/>
        <v>150</v>
      </c>
      <c r="N114" s="287">
        <v>1</v>
      </c>
      <c r="O114" s="287">
        <f t="shared" si="21"/>
        <v>150</v>
      </c>
      <c r="P114" s="287">
        <v>0</v>
      </c>
      <c r="Q114" s="287">
        <f t="shared" si="22"/>
        <v>0</v>
      </c>
      <c r="R114" s="287">
        <v>0</v>
      </c>
      <c r="S114" s="287">
        <f t="shared" si="23"/>
        <v>0</v>
      </c>
      <c r="T114" s="287">
        <v>0</v>
      </c>
      <c r="U114" s="287">
        <f t="shared" si="24"/>
        <v>0</v>
      </c>
      <c r="V114" s="293"/>
    </row>
    <row r="115" spans="1:22" ht="19" customHeight="1" x14ac:dyDescent="0.3">
      <c r="A115" s="281">
        <v>71</v>
      </c>
      <c r="B115" s="291" t="s">
        <v>1505</v>
      </c>
      <c r="C115" s="120" t="s">
        <v>49</v>
      </c>
      <c r="D115" s="120">
        <v>1</v>
      </c>
      <c r="E115" s="120" t="s">
        <v>49</v>
      </c>
      <c r="F115" s="289">
        <v>1</v>
      </c>
      <c r="G115" s="296">
        <v>2</v>
      </c>
      <c r="H115" s="120">
        <v>2</v>
      </c>
      <c r="I115" s="120">
        <v>2</v>
      </c>
      <c r="J115" s="287">
        <v>0</v>
      </c>
      <c r="K115" s="286">
        <f t="shared" si="20"/>
        <v>2</v>
      </c>
      <c r="L115" s="287">
        <v>400</v>
      </c>
      <c r="M115" s="287">
        <f t="shared" si="14"/>
        <v>800</v>
      </c>
      <c r="N115" s="287">
        <v>1</v>
      </c>
      <c r="O115" s="287">
        <f t="shared" si="21"/>
        <v>400</v>
      </c>
      <c r="P115" s="287">
        <v>0</v>
      </c>
      <c r="Q115" s="287">
        <f t="shared" si="22"/>
        <v>0</v>
      </c>
      <c r="R115" s="287">
        <v>1</v>
      </c>
      <c r="S115" s="287">
        <f t="shared" si="23"/>
        <v>400</v>
      </c>
      <c r="T115" s="287">
        <v>0</v>
      </c>
      <c r="U115" s="287">
        <f t="shared" si="24"/>
        <v>0</v>
      </c>
      <c r="V115" s="293"/>
    </row>
    <row r="116" spans="1:22" ht="19" customHeight="1" x14ac:dyDescent="0.3">
      <c r="A116" s="281">
        <v>72</v>
      </c>
      <c r="B116" s="291" t="s">
        <v>1506</v>
      </c>
      <c r="C116" s="120" t="s">
        <v>590</v>
      </c>
      <c r="D116" s="120">
        <v>1</v>
      </c>
      <c r="E116" s="120" t="s">
        <v>590</v>
      </c>
      <c r="F116" s="289">
        <v>1</v>
      </c>
      <c r="G116" s="296">
        <v>0</v>
      </c>
      <c r="H116" s="120">
        <v>2</v>
      </c>
      <c r="I116" s="120">
        <v>2</v>
      </c>
      <c r="J116" s="287">
        <v>2</v>
      </c>
      <c r="K116" s="286">
        <f t="shared" si="20"/>
        <v>0</v>
      </c>
      <c r="L116" s="287">
        <v>4540</v>
      </c>
      <c r="M116" s="287">
        <f t="shared" si="14"/>
        <v>0</v>
      </c>
      <c r="N116" s="287">
        <v>0</v>
      </c>
      <c r="O116" s="287">
        <f t="shared" si="21"/>
        <v>0</v>
      </c>
      <c r="P116" s="287">
        <v>0</v>
      </c>
      <c r="Q116" s="287">
        <f t="shared" si="22"/>
        <v>0</v>
      </c>
      <c r="R116" s="287">
        <v>0</v>
      </c>
      <c r="S116" s="287">
        <f t="shared" si="23"/>
        <v>0</v>
      </c>
      <c r="T116" s="287">
        <v>0</v>
      </c>
      <c r="U116" s="287">
        <f t="shared" si="24"/>
        <v>0</v>
      </c>
      <c r="V116" s="293"/>
    </row>
    <row r="117" spans="1:22" ht="19" customHeight="1" x14ac:dyDescent="0.3">
      <c r="A117" s="281">
        <v>73</v>
      </c>
      <c r="B117" s="291" t="s">
        <v>1507</v>
      </c>
      <c r="C117" s="120" t="s">
        <v>424</v>
      </c>
      <c r="D117" s="120">
        <v>1</v>
      </c>
      <c r="E117" s="120" t="s">
        <v>424</v>
      </c>
      <c r="F117" s="289">
        <v>1</v>
      </c>
      <c r="G117" s="296">
        <v>1</v>
      </c>
      <c r="H117" s="120">
        <v>1</v>
      </c>
      <c r="I117" s="120">
        <v>1</v>
      </c>
      <c r="J117" s="287">
        <v>0</v>
      </c>
      <c r="K117" s="286">
        <f t="shared" si="20"/>
        <v>1</v>
      </c>
      <c r="L117" s="287">
        <v>2200</v>
      </c>
      <c r="M117" s="287">
        <f t="shared" si="14"/>
        <v>2200</v>
      </c>
      <c r="N117" s="287">
        <v>1</v>
      </c>
      <c r="O117" s="287">
        <f t="shared" si="21"/>
        <v>2200</v>
      </c>
      <c r="P117" s="287">
        <v>0</v>
      </c>
      <c r="Q117" s="287">
        <f t="shared" si="22"/>
        <v>0</v>
      </c>
      <c r="R117" s="287">
        <v>0</v>
      </c>
      <c r="S117" s="287">
        <f t="shared" si="23"/>
        <v>0</v>
      </c>
      <c r="T117" s="287">
        <v>0</v>
      </c>
      <c r="U117" s="287">
        <f t="shared" si="24"/>
        <v>0</v>
      </c>
      <c r="V117" s="293"/>
    </row>
    <row r="118" spans="1:22" ht="19" customHeight="1" x14ac:dyDescent="0.3">
      <c r="A118" s="281">
        <v>74</v>
      </c>
      <c r="B118" s="291" t="s">
        <v>1508</v>
      </c>
      <c r="C118" s="120" t="s">
        <v>424</v>
      </c>
      <c r="D118" s="120">
        <v>1</v>
      </c>
      <c r="E118" s="120" t="s">
        <v>424</v>
      </c>
      <c r="F118" s="289">
        <v>2</v>
      </c>
      <c r="G118" s="296">
        <v>3</v>
      </c>
      <c r="H118" s="120">
        <v>3</v>
      </c>
      <c r="I118" s="120">
        <v>3</v>
      </c>
      <c r="J118" s="287">
        <v>0</v>
      </c>
      <c r="K118" s="286">
        <f t="shared" si="20"/>
        <v>3</v>
      </c>
      <c r="L118" s="287">
        <v>320</v>
      </c>
      <c r="M118" s="287">
        <f t="shared" si="14"/>
        <v>960</v>
      </c>
      <c r="N118" s="287">
        <v>0</v>
      </c>
      <c r="O118" s="287">
        <f t="shared" si="21"/>
        <v>0</v>
      </c>
      <c r="P118" s="287">
        <v>3</v>
      </c>
      <c r="Q118" s="287">
        <f t="shared" si="22"/>
        <v>960</v>
      </c>
      <c r="R118" s="287">
        <v>0</v>
      </c>
      <c r="S118" s="287">
        <f t="shared" si="23"/>
        <v>0</v>
      </c>
      <c r="T118" s="287">
        <v>0</v>
      </c>
      <c r="U118" s="287">
        <f t="shared" si="24"/>
        <v>0</v>
      </c>
      <c r="V118" s="293"/>
    </row>
    <row r="119" spans="1:22" ht="19" customHeight="1" x14ac:dyDescent="0.3">
      <c r="A119" s="281">
        <v>75</v>
      </c>
      <c r="B119" s="291" t="s">
        <v>1509</v>
      </c>
      <c r="C119" s="120" t="s">
        <v>424</v>
      </c>
      <c r="D119" s="120">
        <v>1</v>
      </c>
      <c r="E119" s="120" t="s">
        <v>424</v>
      </c>
      <c r="F119" s="289">
        <v>3</v>
      </c>
      <c r="G119" s="296">
        <v>3</v>
      </c>
      <c r="H119" s="120">
        <v>3</v>
      </c>
      <c r="I119" s="120">
        <v>3</v>
      </c>
      <c r="J119" s="287">
        <v>0</v>
      </c>
      <c r="K119" s="286">
        <f t="shared" si="20"/>
        <v>3</v>
      </c>
      <c r="L119" s="287">
        <v>320</v>
      </c>
      <c r="M119" s="287">
        <f t="shared" si="14"/>
        <v>960</v>
      </c>
      <c r="N119" s="287">
        <v>0</v>
      </c>
      <c r="O119" s="287">
        <f t="shared" si="21"/>
        <v>0</v>
      </c>
      <c r="P119" s="287">
        <v>3</v>
      </c>
      <c r="Q119" s="287">
        <f t="shared" si="22"/>
        <v>960</v>
      </c>
      <c r="R119" s="287">
        <v>0</v>
      </c>
      <c r="S119" s="287">
        <f t="shared" si="23"/>
        <v>0</v>
      </c>
      <c r="T119" s="287">
        <v>0</v>
      </c>
      <c r="U119" s="287">
        <f t="shared" si="24"/>
        <v>0</v>
      </c>
      <c r="V119" s="293"/>
    </row>
    <row r="120" spans="1:22" ht="19" customHeight="1" x14ac:dyDescent="0.3">
      <c r="A120" s="281">
        <v>76</v>
      </c>
      <c r="B120" s="291" t="s">
        <v>1510</v>
      </c>
      <c r="C120" s="120" t="s">
        <v>424</v>
      </c>
      <c r="D120" s="120">
        <v>1</v>
      </c>
      <c r="E120" s="120" t="s">
        <v>424</v>
      </c>
      <c r="F120" s="289">
        <v>2</v>
      </c>
      <c r="G120" s="296">
        <v>0</v>
      </c>
      <c r="H120" s="120">
        <v>3</v>
      </c>
      <c r="I120" s="120">
        <v>3</v>
      </c>
      <c r="J120" s="287">
        <v>0</v>
      </c>
      <c r="K120" s="286">
        <f t="shared" si="20"/>
        <v>3</v>
      </c>
      <c r="L120" s="287">
        <v>320</v>
      </c>
      <c r="M120" s="287">
        <f t="shared" si="14"/>
        <v>960</v>
      </c>
      <c r="N120" s="287">
        <v>0</v>
      </c>
      <c r="O120" s="287">
        <f t="shared" si="21"/>
        <v>0</v>
      </c>
      <c r="P120" s="287">
        <v>3</v>
      </c>
      <c r="Q120" s="287">
        <f t="shared" si="22"/>
        <v>960</v>
      </c>
      <c r="R120" s="287">
        <v>0</v>
      </c>
      <c r="S120" s="287">
        <f t="shared" si="23"/>
        <v>0</v>
      </c>
      <c r="T120" s="287">
        <v>0</v>
      </c>
      <c r="U120" s="287">
        <f t="shared" si="24"/>
        <v>0</v>
      </c>
      <c r="V120" s="293"/>
    </row>
    <row r="121" spans="1:22" ht="19" customHeight="1" x14ac:dyDescent="0.3">
      <c r="A121" s="281">
        <v>77</v>
      </c>
      <c r="B121" s="291" t="s">
        <v>1511</v>
      </c>
      <c r="C121" s="120" t="s">
        <v>424</v>
      </c>
      <c r="D121" s="120">
        <v>10</v>
      </c>
      <c r="E121" s="120" t="s">
        <v>1502</v>
      </c>
      <c r="F121" s="287">
        <v>7</v>
      </c>
      <c r="G121" s="296">
        <v>0</v>
      </c>
      <c r="H121" s="120">
        <v>8</v>
      </c>
      <c r="I121" s="120">
        <v>8</v>
      </c>
      <c r="J121" s="287">
        <v>0</v>
      </c>
      <c r="K121" s="286">
        <f t="shared" si="20"/>
        <v>8</v>
      </c>
      <c r="L121" s="287">
        <v>685</v>
      </c>
      <c r="M121" s="287">
        <f t="shared" si="14"/>
        <v>5480</v>
      </c>
      <c r="N121" s="287">
        <v>2</v>
      </c>
      <c r="O121" s="287">
        <f t="shared" si="21"/>
        <v>1370</v>
      </c>
      <c r="P121" s="287">
        <v>2</v>
      </c>
      <c r="Q121" s="287">
        <f t="shared" si="22"/>
        <v>1370</v>
      </c>
      <c r="R121" s="287">
        <v>2</v>
      </c>
      <c r="S121" s="287">
        <f t="shared" si="23"/>
        <v>1370</v>
      </c>
      <c r="T121" s="287">
        <v>2</v>
      </c>
      <c r="U121" s="287">
        <f t="shared" si="24"/>
        <v>1370</v>
      </c>
      <c r="V121" s="293"/>
    </row>
    <row r="122" spans="1:22" ht="19" customHeight="1" x14ac:dyDescent="0.3">
      <c r="A122" s="281">
        <v>78</v>
      </c>
      <c r="B122" s="291" t="s">
        <v>1512</v>
      </c>
      <c r="C122" s="120" t="s">
        <v>424</v>
      </c>
      <c r="D122" s="120">
        <v>10</v>
      </c>
      <c r="E122" s="120" t="s">
        <v>1502</v>
      </c>
      <c r="F122" s="287">
        <v>0</v>
      </c>
      <c r="G122" s="296">
        <v>0</v>
      </c>
      <c r="H122" s="120">
        <v>0</v>
      </c>
      <c r="I122" s="120">
        <v>0</v>
      </c>
      <c r="J122" s="287">
        <v>0</v>
      </c>
      <c r="K122" s="286">
        <v>4</v>
      </c>
      <c r="L122" s="287">
        <v>1000</v>
      </c>
      <c r="M122" s="287">
        <f t="shared" si="14"/>
        <v>4000</v>
      </c>
      <c r="N122" s="287">
        <v>1</v>
      </c>
      <c r="O122" s="287">
        <f t="shared" si="21"/>
        <v>1000</v>
      </c>
      <c r="P122" s="287">
        <v>1</v>
      </c>
      <c r="Q122" s="287">
        <f t="shared" si="22"/>
        <v>1000</v>
      </c>
      <c r="R122" s="287">
        <v>1</v>
      </c>
      <c r="S122" s="287">
        <f t="shared" si="23"/>
        <v>1000</v>
      </c>
      <c r="T122" s="287">
        <v>1</v>
      </c>
      <c r="U122" s="287">
        <f t="shared" si="24"/>
        <v>1000</v>
      </c>
      <c r="V122" s="293"/>
    </row>
    <row r="123" spans="1:22" ht="19" customHeight="1" x14ac:dyDescent="0.3">
      <c r="A123" s="281">
        <v>79</v>
      </c>
      <c r="B123" s="291" t="s">
        <v>1513</v>
      </c>
      <c r="C123" s="120" t="s">
        <v>424</v>
      </c>
      <c r="D123" s="120">
        <v>10</v>
      </c>
      <c r="E123" s="120" t="s">
        <v>1502</v>
      </c>
      <c r="F123" s="287">
        <v>1</v>
      </c>
      <c r="G123" s="296">
        <v>2</v>
      </c>
      <c r="H123" s="120">
        <v>2</v>
      </c>
      <c r="I123" s="120">
        <v>2</v>
      </c>
      <c r="J123" s="287">
        <v>0</v>
      </c>
      <c r="K123" s="286">
        <f t="shared" si="20"/>
        <v>2</v>
      </c>
      <c r="L123" s="287">
        <v>450</v>
      </c>
      <c r="M123" s="287">
        <f t="shared" si="14"/>
        <v>900</v>
      </c>
      <c r="N123" s="287">
        <v>1</v>
      </c>
      <c r="O123" s="287">
        <f t="shared" si="21"/>
        <v>450</v>
      </c>
      <c r="P123" s="287">
        <v>0</v>
      </c>
      <c r="Q123" s="287">
        <f t="shared" si="22"/>
        <v>0</v>
      </c>
      <c r="R123" s="287">
        <v>1</v>
      </c>
      <c r="S123" s="287">
        <f t="shared" si="23"/>
        <v>450</v>
      </c>
      <c r="T123" s="287">
        <v>0</v>
      </c>
      <c r="U123" s="287">
        <f t="shared" si="24"/>
        <v>0</v>
      </c>
    </row>
    <row r="124" spans="1:22" ht="19" customHeight="1" x14ac:dyDescent="0.3">
      <c r="A124" s="200"/>
      <c r="B124" s="201"/>
      <c r="C124" s="202"/>
      <c r="D124" s="202"/>
      <c r="E124" s="202"/>
      <c r="F124" s="243"/>
      <c r="G124" s="242"/>
      <c r="H124" s="214"/>
      <c r="I124" s="214"/>
      <c r="J124" s="242"/>
      <c r="K124" s="204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</row>
    <row r="125" spans="1:22" ht="19" customHeight="1" x14ac:dyDescent="0.3">
      <c r="A125" s="200"/>
      <c r="B125" s="407" t="s">
        <v>1476</v>
      </c>
      <c r="C125" s="407"/>
      <c r="D125" s="407"/>
      <c r="E125" s="202"/>
      <c r="F125" s="243"/>
      <c r="G125" s="413" t="s">
        <v>1435</v>
      </c>
      <c r="H125" s="413"/>
      <c r="I125" s="413"/>
      <c r="J125" s="413"/>
      <c r="K125" s="204"/>
      <c r="L125" s="242"/>
      <c r="M125" s="408" t="s">
        <v>1436</v>
      </c>
      <c r="N125" s="408"/>
      <c r="O125" s="408"/>
      <c r="P125" s="408"/>
      <c r="Q125" s="242"/>
      <c r="R125" s="408" t="s">
        <v>1436</v>
      </c>
      <c r="S125" s="408"/>
      <c r="T125" s="408"/>
      <c r="U125" s="408"/>
    </row>
    <row r="126" spans="1:22" ht="19" customHeight="1" x14ac:dyDescent="0.3">
      <c r="A126" s="200"/>
      <c r="B126" s="407" t="s">
        <v>1437</v>
      </c>
      <c r="C126" s="407"/>
      <c r="D126" s="407"/>
      <c r="E126" s="202"/>
      <c r="F126" s="243"/>
      <c r="G126" s="413" t="s">
        <v>1438</v>
      </c>
      <c r="H126" s="413"/>
      <c r="I126" s="413"/>
      <c r="J126" s="413"/>
      <c r="K126" s="204"/>
      <c r="L126" s="242"/>
      <c r="M126" s="408" t="s">
        <v>1439</v>
      </c>
      <c r="N126" s="408"/>
      <c r="O126" s="408"/>
      <c r="P126" s="408"/>
      <c r="Q126" s="242"/>
      <c r="R126" s="408" t="s">
        <v>1440</v>
      </c>
      <c r="S126" s="408"/>
      <c r="T126" s="408"/>
      <c r="U126" s="408"/>
    </row>
    <row r="127" spans="1:22" ht="19" customHeight="1" x14ac:dyDescent="0.3">
      <c r="A127" s="200"/>
      <c r="B127" s="407" t="s">
        <v>1441</v>
      </c>
      <c r="C127" s="407"/>
      <c r="D127" s="407"/>
      <c r="E127" s="202"/>
      <c r="F127" s="243"/>
      <c r="G127" s="413" t="s">
        <v>1442</v>
      </c>
      <c r="H127" s="413"/>
      <c r="I127" s="413"/>
      <c r="J127" s="413"/>
      <c r="K127" s="204"/>
      <c r="L127" s="242"/>
      <c r="M127" s="408" t="s">
        <v>615</v>
      </c>
      <c r="N127" s="408"/>
      <c r="O127" s="408"/>
      <c r="P127" s="408"/>
      <c r="Q127" s="242"/>
      <c r="R127" s="408" t="s">
        <v>1443</v>
      </c>
      <c r="S127" s="408"/>
      <c r="T127" s="408"/>
      <c r="U127" s="408"/>
    </row>
    <row r="128" spans="1:22" ht="19" customHeight="1" x14ac:dyDescent="0.3">
      <c r="A128" s="200"/>
      <c r="B128" s="407" t="s">
        <v>677</v>
      </c>
      <c r="C128" s="407"/>
      <c r="D128" s="407"/>
      <c r="E128" s="202"/>
      <c r="F128" s="243"/>
      <c r="G128" s="413" t="s">
        <v>687</v>
      </c>
      <c r="H128" s="413"/>
      <c r="I128" s="413"/>
      <c r="J128" s="413"/>
      <c r="K128" s="204"/>
      <c r="L128" s="242"/>
      <c r="M128" s="408" t="s">
        <v>86</v>
      </c>
      <c r="N128" s="408"/>
      <c r="O128" s="408"/>
      <c r="P128" s="408"/>
      <c r="Q128" s="242"/>
      <c r="R128" s="408" t="s">
        <v>87</v>
      </c>
      <c r="S128" s="408"/>
      <c r="T128" s="408"/>
      <c r="U128" s="408"/>
    </row>
    <row r="129" spans="1:21" ht="19" customHeight="1" x14ac:dyDescent="0.3">
      <c r="A129" s="206"/>
      <c r="B129" s="217"/>
      <c r="F129" s="209"/>
      <c r="K129" s="212"/>
    </row>
    <row r="130" spans="1:21" ht="19" customHeight="1" x14ac:dyDescent="0.3">
      <c r="A130" s="277"/>
      <c r="B130" s="406" t="s">
        <v>1411</v>
      </c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</row>
    <row r="131" spans="1:21" ht="19" customHeight="1" x14ac:dyDescent="0.3">
      <c r="A131" s="395" t="s">
        <v>1412</v>
      </c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</row>
    <row r="132" spans="1:21" s="278" customFormat="1" ht="19" customHeight="1" x14ac:dyDescent="0.3">
      <c r="A132" s="396" t="s">
        <v>12</v>
      </c>
      <c r="B132" s="397" t="s">
        <v>1413</v>
      </c>
      <c r="C132" s="399" t="s">
        <v>16</v>
      </c>
      <c r="D132" s="399" t="s">
        <v>17</v>
      </c>
      <c r="E132" s="399" t="s">
        <v>18</v>
      </c>
      <c r="F132" s="401" t="s">
        <v>1414</v>
      </c>
      <c r="G132" s="401"/>
      <c r="H132" s="401"/>
      <c r="I132" s="402" t="s">
        <v>1161</v>
      </c>
      <c r="J132" s="404" t="s">
        <v>20</v>
      </c>
      <c r="K132" s="404" t="s">
        <v>1162</v>
      </c>
      <c r="L132" s="404" t="s">
        <v>21</v>
      </c>
      <c r="M132" s="410" t="s">
        <v>22</v>
      </c>
      <c r="N132" s="409" t="s">
        <v>23</v>
      </c>
      <c r="O132" s="409"/>
      <c r="P132" s="409" t="s">
        <v>24</v>
      </c>
      <c r="Q132" s="409"/>
      <c r="R132" s="409" t="s">
        <v>25</v>
      </c>
      <c r="S132" s="409"/>
      <c r="T132" s="409" t="s">
        <v>26</v>
      </c>
      <c r="U132" s="409"/>
    </row>
    <row r="133" spans="1:21" s="278" customFormat="1" ht="19" customHeight="1" x14ac:dyDescent="0.3">
      <c r="A133" s="358"/>
      <c r="B133" s="398"/>
      <c r="C133" s="400"/>
      <c r="D133" s="400"/>
      <c r="E133" s="400"/>
      <c r="F133" s="307">
        <v>2561</v>
      </c>
      <c r="G133" s="302">
        <v>2562</v>
      </c>
      <c r="H133" s="302">
        <v>2563</v>
      </c>
      <c r="I133" s="403"/>
      <c r="J133" s="405"/>
      <c r="K133" s="405"/>
      <c r="L133" s="405"/>
      <c r="M133" s="411"/>
      <c r="N133" s="280" t="s">
        <v>28</v>
      </c>
      <c r="O133" s="280" t="s">
        <v>29</v>
      </c>
      <c r="P133" s="280" t="s">
        <v>28</v>
      </c>
      <c r="Q133" s="280" t="s">
        <v>29</v>
      </c>
      <c r="R133" s="280" t="s">
        <v>28</v>
      </c>
      <c r="S133" s="280" t="s">
        <v>29</v>
      </c>
      <c r="T133" s="280" t="s">
        <v>28</v>
      </c>
      <c r="U133" s="321" t="s">
        <v>29</v>
      </c>
    </row>
    <row r="134" spans="1:21" ht="19" customHeight="1" x14ac:dyDescent="0.3">
      <c r="A134" s="297">
        <v>80</v>
      </c>
      <c r="B134" s="312" t="s">
        <v>1514</v>
      </c>
      <c r="C134" s="299" t="s">
        <v>424</v>
      </c>
      <c r="D134" s="299">
        <v>1</v>
      </c>
      <c r="E134" s="299" t="s">
        <v>424</v>
      </c>
      <c r="F134" s="308">
        <v>4</v>
      </c>
      <c r="G134" s="284">
        <v>4</v>
      </c>
      <c r="H134" s="284">
        <v>4</v>
      </c>
      <c r="I134" s="284">
        <v>4</v>
      </c>
      <c r="J134" s="301">
        <v>0</v>
      </c>
      <c r="K134" s="304">
        <f>I134-J134</f>
        <v>4</v>
      </c>
      <c r="L134" s="301">
        <v>320</v>
      </c>
      <c r="M134" s="301">
        <f t="shared" si="14"/>
        <v>1280</v>
      </c>
      <c r="N134" s="301">
        <v>4</v>
      </c>
      <c r="O134" s="301">
        <f t="shared" si="21"/>
        <v>1280</v>
      </c>
      <c r="P134" s="301">
        <v>0</v>
      </c>
      <c r="Q134" s="301">
        <f t="shared" si="22"/>
        <v>0</v>
      </c>
      <c r="R134" s="301">
        <v>0</v>
      </c>
      <c r="S134" s="301">
        <f t="shared" si="23"/>
        <v>0</v>
      </c>
      <c r="T134" s="301">
        <v>0</v>
      </c>
      <c r="U134" s="301">
        <f t="shared" si="24"/>
        <v>0</v>
      </c>
    </row>
    <row r="135" spans="1:21" ht="19" customHeight="1" x14ac:dyDescent="0.3">
      <c r="A135" s="281">
        <v>81</v>
      </c>
      <c r="B135" s="294" t="s">
        <v>1515</v>
      </c>
      <c r="C135" s="120" t="s">
        <v>424</v>
      </c>
      <c r="D135" s="120">
        <v>1</v>
      </c>
      <c r="E135" s="120" t="s">
        <v>424</v>
      </c>
      <c r="F135" s="308">
        <v>6</v>
      </c>
      <c r="G135" s="284">
        <v>6</v>
      </c>
      <c r="H135" s="284">
        <v>6</v>
      </c>
      <c r="I135" s="284">
        <v>6</v>
      </c>
      <c r="J135" s="301">
        <v>0</v>
      </c>
      <c r="K135" s="304">
        <f t="shared" ref="K135:K148" si="25">I135-J135</f>
        <v>6</v>
      </c>
      <c r="L135" s="287">
        <v>60</v>
      </c>
      <c r="M135" s="287">
        <f t="shared" si="14"/>
        <v>360</v>
      </c>
      <c r="N135" s="287">
        <v>0</v>
      </c>
      <c r="O135" s="287">
        <f t="shared" si="21"/>
        <v>0</v>
      </c>
      <c r="P135" s="287">
        <v>6</v>
      </c>
      <c r="Q135" s="287">
        <f t="shared" si="22"/>
        <v>360</v>
      </c>
      <c r="R135" s="287">
        <v>0</v>
      </c>
      <c r="S135" s="287">
        <f t="shared" si="23"/>
        <v>0</v>
      </c>
      <c r="T135" s="287">
        <v>0</v>
      </c>
      <c r="U135" s="287">
        <f t="shared" si="24"/>
        <v>0</v>
      </c>
    </row>
    <row r="136" spans="1:21" ht="19" customHeight="1" x14ac:dyDescent="0.3">
      <c r="A136" s="281">
        <v>82</v>
      </c>
      <c r="B136" s="294" t="s">
        <v>1516</v>
      </c>
      <c r="C136" s="120" t="s">
        <v>424</v>
      </c>
      <c r="D136" s="120">
        <v>1</v>
      </c>
      <c r="E136" s="120" t="s">
        <v>424</v>
      </c>
      <c r="F136" s="310">
        <v>6</v>
      </c>
      <c r="G136" s="284">
        <v>6</v>
      </c>
      <c r="H136" s="284">
        <v>6</v>
      </c>
      <c r="I136" s="284">
        <v>6</v>
      </c>
      <c r="J136" s="301">
        <v>0</v>
      </c>
      <c r="K136" s="304">
        <f t="shared" si="25"/>
        <v>6</v>
      </c>
      <c r="L136" s="287">
        <v>60</v>
      </c>
      <c r="M136" s="287">
        <f t="shared" si="14"/>
        <v>360</v>
      </c>
      <c r="N136" s="287">
        <v>0</v>
      </c>
      <c r="O136" s="287">
        <f t="shared" si="21"/>
        <v>0</v>
      </c>
      <c r="P136" s="287">
        <v>6</v>
      </c>
      <c r="Q136" s="287">
        <f t="shared" si="22"/>
        <v>360</v>
      </c>
      <c r="R136" s="287">
        <v>0</v>
      </c>
      <c r="S136" s="287">
        <f t="shared" si="23"/>
        <v>0</v>
      </c>
      <c r="T136" s="287">
        <v>0</v>
      </c>
      <c r="U136" s="287">
        <f t="shared" si="24"/>
        <v>0</v>
      </c>
    </row>
    <row r="137" spans="1:21" ht="19" customHeight="1" x14ac:dyDescent="0.3">
      <c r="A137" s="281">
        <v>83</v>
      </c>
      <c r="B137" s="294" t="s">
        <v>1517</v>
      </c>
      <c r="C137" s="120" t="s">
        <v>424</v>
      </c>
      <c r="D137" s="120">
        <v>1</v>
      </c>
      <c r="E137" s="120" t="s">
        <v>424</v>
      </c>
      <c r="F137" s="310">
        <v>6</v>
      </c>
      <c r="G137" s="284">
        <v>6</v>
      </c>
      <c r="H137" s="284">
        <v>6</v>
      </c>
      <c r="I137" s="284">
        <v>6</v>
      </c>
      <c r="J137" s="301">
        <v>0</v>
      </c>
      <c r="K137" s="304">
        <f t="shared" si="25"/>
        <v>6</v>
      </c>
      <c r="L137" s="287">
        <v>60</v>
      </c>
      <c r="M137" s="287">
        <f t="shared" si="14"/>
        <v>360</v>
      </c>
      <c r="N137" s="287">
        <v>0</v>
      </c>
      <c r="O137" s="287">
        <f t="shared" si="21"/>
        <v>0</v>
      </c>
      <c r="P137" s="287">
        <v>6</v>
      </c>
      <c r="Q137" s="287">
        <f t="shared" si="22"/>
        <v>360</v>
      </c>
      <c r="R137" s="287">
        <v>0</v>
      </c>
      <c r="S137" s="287">
        <f t="shared" si="23"/>
        <v>0</v>
      </c>
      <c r="T137" s="287">
        <v>0</v>
      </c>
      <c r="U137" s="287">
        <f t="shared" si="24"/>
        <v>0</v>
      </c>
    </row>
    <row r="138" spans="1:21" ht="19" customHeight="1" x14ac:dyDescent="0.3">
      <c r="A138" s="281">
        <v>84</v>
      </c>
      <c r="B138" s="294" t="s">
        <v>1518</v>
      </c>
      <c r="C138" s="120" t="s">
        <v>424</v>
      </c>
      <c r="D138" s="120">
        <v>1</v>
      </c>
      <c r="E138" s="120" t="s">
        <v>424</v>
      </c>
      <c r="F138" s="310">
        <v>6</v>
      </c>
      <c r="G138" s="284">
        <v>6</v>
      </c>
      <c r="H138" s="284">
        <v>6</v>
      </c>
      <c r="I138" s="284">
        <v>6</v>
      </c>
      <c r="J138" s="301">
        <v>0</v>
      </c>
      <c r="K138" s="304">
        <f t="shared" si="25"/>
        <v>6</v>
      </c>
      <c r="L138" s="287">
        <v>60</v>
      </c>
      <c r="M138" s="287">
        <f t="shared" si="14"/>
        <v>360</v>
      </c>
      <c r="N138" s="287">
        <v>0</v>
      </c>
      <c r="O138" s="287">
        <f t="shared" si="21"/>
        <v>0</v>
      </c>
      <c r="P138" s="287">
        <v>6</v>
      </c>
      <c r="Q138" s="287">
        <f t="shared" si="22"/>
        <v>360</v>
      </c>
      <c r="R138" s="287">
        <v>0</v>
      </c>
      <c r="S138" s="287">
        <f t="shared" si="23"/>
        <v>0</v>
      </c>
      <c r="T138" s="287">
        <v>0</v>
      </c>
      <c r="U138" s="287">
        <f t="shared" si="24"/>
        <v>0</v>
      </c>
    </row>
    <row r="139" spans="1:21" ht="19" customHeight="1" x14ac:dyDescent="0.3">
      <c r="A139" s="281">
        <v>85</v>
      </c>
      <c r="B139" s="294" t="s">
        <v>1519</v>
      </c>
      <c r="C139" s="120" t="s">
        <v>39</v>
      </c>
      <c r="D139" s="120">
        <v>1</v>
      </c>
      <c r="E139" s="120" t="s">
        <v>39</v>
      </c>
      <c r="F139" s="310">
        <v>1</v>
      </c>
      <c r="G139" s="284">
        <v>1</v>
      </c>
      <c r="H139" s="284">
        <v>1</v>
      </c>
      <c r="I139" s="284">
        <v>1</v>
      </c>
      <c r="J139" s="301">
        <v>0</v>
      </c>
      <c r="K139" s="304">
        <f t="shared" si="25"/>
        <v>1</v>
      </c>
      <c r="L139" s="287">
        <v>1250</v>
      </c>
      <c r="M139" s="287">
        <f t="shared" si="14"/>
        <v>1250</v>
      </c>
      <c r="N139" s="287">
        <v>0</v>
      </c>
      <c r="O139" s="287">
        <f t="shared" si="21"/>
        <v>0</v>
      </c>
      <c r="P139" s="287">
        <v>1</v>
      </c>
      <c r="Q139" s="287">
        <f t="shared" si="22"/>
        <v>1250</v>
      </c>
      <c r="R139" s="287">
        <v>0</v>
      </c>
      <c r="S139" s="287">
        <f t="shared" si="23"/>
        <v>0</v>
      </c>
      <c r="T139" s="287">
        <v>0</v>
      </c>
      <c r="U139" s="287">
        <f t="shared" si="24"/>
        <v>0</v>
      </c>
    </row>
    <row r="140" spans="1:21" ht="19" customHeight="1" x14ac:dyDescent="0.3">
      <c r="A140" s="281">
        <v>86</v>
      </c>
      <c r="B140" s="294" t="s">
        <v>1520</v>
      </c>
      <c r="C140" s="120" t="s">
        <v>424</v>
      </c>
      <c r="D140" s="120">
        <v>52</v>
      </c>
      <c r="E140" s="120" t="s">
        <v>452</v>
      </c>
      <c r="F140" s="310">
        <v>3</v>
      </c>
      <c r="G140" s="284">
        <v>4</v>
      </c>
      <c r="H140" s="284">
        <v>4</v>
      </c>
      <c r="I140" s="284">
        <v>4</v>
      </c>
      <c r="J140" s="301">
        <v>0</v>
      </c>
      <c r="K140" s="304">
        <f t="shared" si="25"/>
        <v>4</v>
      </c>
      <c r="L140" s="287">
        <v>660</v>
      </c>
      <c r="M140" s="287">
        <f t="shared" si="14"/>
        <v>2640</v>
      </c>
      <c r="N140" s="287">
        <v>1</v>
      </c>
      <c r="O140" s="287">
        <f t="shared" si="21"/>
        <v>660</v>
      </c>
      <c r="P140" s="287">
        <v>1</v>
      </c>
      <c r="Q140" s="287">
        <f t="shared" si="22"/>
        <v>660</v>
      </c>
      <c r="R140" s="287">
        <v>1</v>
      </c>
      <c r="S140" s="287">
        <f t="shared" si="23"/>
        <v>660</v>
      </c>
      <c r="T140" s="287">
        <v>1</v>
      </c>
      <c r="U140" s="287">
        <f t="shared" si="24"/>
        <v>660</v>
      </c>
    </row>
    <row r="141" spans="1:21" s="306" customFormat="1" ht="19" customHeight="1" x14ac:dyDescent="0.3">
      <c r="A141" s="281">
        <v>87</v>
      </c>
      <c r="B141" s="294" t="s">
        <v>1521</v>
      </c>
      <c r="C141" s="120" t="s">
        <v>438</v>
      </c>
      <c r="D141" s="120">
        <v>1</v>
      </c>
      <c r="E141" s="120" t="s">
        <v>438</v>
      </c>
      <c r="F141" s="310">
        <v>2</v>
      </c>
      <c r="G141" s="120">
        <v>2</v>
      </c>
      <c r="H141" s="284">
        <v>13</v>
      </c>
      <c r="I141" s="284">
        <v>13</v>
      </c>
      <c r="J141" s="301">
        <v>13</v>
      </c>
      <c r="K141" s="304">
        <f t="shared" si="25"/>
        <v>0</v>
      </c>
      <c r="L141" s="287">
        <v>340</v>
      </c>
      <c r="M141" s="287">
        <f t="shared" si="14"/>
        <v>0</v>
      </c>
      <c r="N141" s="287">
        <v>0</v>
      </c>
      <c r="O141" s="287">
        <f t="shared" si="21"/>
        <v>0</v>
      </c>
      <c r="P141" s="287">
        <v>0</v>
      </c>
      <c r="Q141" s="287">
        <f t="shared" si="22"/>
        <v>0</v>
      </c>
      <c r="R141" s="287">
        <v>0</v>
      </c>
      <c r="S141" s="287">
        <f t="shared" si="23"/>
        <v>0</v>
      </c>
      <c r="T141" s="287">
        <v>0</v>
      </c>
      <c r="U141" s="287">
        <f t="shared" si="24"/>
        <v>0</v>
      </c>
    </row>
    <row r="142" spans="1:21" ht="19" customHeight="1" x14ac:dyDescent="0.3">
      <c r="A142" s="281">
        <v>88</v>
      </c>
      <c r="B142" s="294" t="s">
        <v>1522</v>
      </c>
      <c r="C142" s="120" t="s">
        <v>438</v>
      </c>
      <c r="D142" s="120">
        <v>1</v>
      </c>
      <c r="E142" s="120" t="s">
        <v>438</v>
      </c>
      <c r="F142" s="310">
        <v>0</v>
      </c>
      <c r="G142" s="284">
        <v>2</v>
      </c>
      <c r="H142" s="284">
        <v>3</v>
      </c>
      <c r="I142" s="284">
        <v>3</v>
      </c>
      <c r="J142" s="301">
        <v>3</v>
      </c>
      <c r="K142" s="304">
        <f t="shared" si="25"/>
        <v>0</v>
      </c>
      <c r="L142" s="287">
        <v>3700</v>
      </c>
      <c r="M142" s="287">
        <f t="shared" si="14"/>
        <v>0</v>
      </c>
      <c r="N142" s="287">
        <v>0</v>
      </c>
      <c r="O142" s="287">
        <f t="shared" si="21"/>
        <v>0</v>
      </c>
      <c r="P142" s="287">
        <v>0</v>
      </c>
      <c r="Q142" s="287">
        <f t="shared" si="22"/>
        <v>0</v>
      </c>
      <c r="R142" s="287">
        <v>0</v>
      </c>
      <c r="S142" s="287">
        <f t="shared" si="23"/>
        <v>0</v>
      </c>
      <c r="T142" s="287">
        <v>0</v>
      </c>
      <c r="U142" s="287">
        <f t="shared" si="24"/>
        <v>0</v>
      </c>
    </row>
    <row r="143" spans="1:21" ht="19" customHeight="1" x14ac:dyDescent="0.3">
      <c r="A143" s="281">
        <v>89</v>
      </c>
      <c r="B143" s="294" t="s">
        <v>1523</v>
      </c>
      <c r="C143" s="120" t="s">
        <v>49</v>
      </c>
      <c r="D143" s="120">
        <v>1000</v>
      </c>
      <c r="E143" s="120" t="s">
        <v>1432</v>
      </c>
      <c r="F143" s="310">
        <v>4</v>
      </c>
      <c r="G143" s="284">
        <v>4</v>
      </c>
      <c r="H143" s="284">
        <v>4</v>
      </c>
      <c r="I143" s="284">
        <v>4</v>
      </c>
      <c r="J143" s="301">
        <v>0</v>
      </c>
      <c r="K143" s="304">
        <f t="shared" si="25"/>
        <v>4</v>
      </c>
      <c r="L143" s="287">
        <v>200</v>
      </c>
      <c r="M143" s="287">
        <f t="shared" si="14"/>
        <v>800</v>
      </c>
      <c r="N143" s="287">
        <v>1</v>
      </c>
      <c r="O143" s="287">
        <f t="shared" si="21"/>
        <v>200</v>
      </c>
      <c r="P143" s="287">
        <v>1</v>
      </c>
      <c r="Q143" s="287">
        <f t="shared" si="22"/>
        <v>200</v>
      </c>
      <c r="R143" s="287">
        <v>1</v>
      </c>
      <c r="S143" s="287">
        <f t="shared" si="23"/>
        <v>200</v>
      </c>
      <c r="T143" s="287">
        <v>1</v>
      </c>
      <c r="U143" s="287">
        <f t="shared" si="24"/>
        <v>200</v>
      </c>
    </row>
    <row r="144" spans="1:21" ht="19" customHeight="1" x14ac:dyDescent="0.3">
      <c r="A144" s="281">
        <v>90</v>
      </c>
      <c r="B144" s="294" t="s">
        <v>1524</v>
      </c>
      <c r="C144" s="120" t="s">
        <v>424</v>
      </c>
      <c r="D144" s="120">
        <v>1</v>
      </c>
      <c r="E144" s="120" t="s">
        <v>424</v>
      </c>
      <c r="F144" s="310">
        <v>0</v>
      </c>
      <c r="G144" s="284">
        <v>0</v>
      </c>
      <c r="H144" s="284">
        <v>0</v>
      </c>
      <c r="I144" s="284">
        <v>0</v>
      </c>
      <c r="J144" s="301">
        <v>0</v>
      </c>
      <c r="K144" s="304">
        <f t="shared" si="25"/>
        <v>0</v>
      </c>
      <c r="L144" s="287">
        <v>0</v>
      </c>
      <c r="M144" s="287">
        <f t="shared" si="14"/>
        <v>0</v>
      </c>
      <c r="N144" s="287">
        <v>0</v>
      </c>
      <c r="O144" s="287">
        <f t="shared" si="21"/>
        <v>0</v>
      </c>
      <c r="P144" s="287">
        <v>0</v>
      </c>
      <c r="Q144" s="287">
        <f t="shared" si="22"/>
        <v>0</v>
      </c>
      <c r="R144" s="287">
        <v>0</v>
      </c>
      <c r="S144" s="287">
        <f t="shared" si="23"/>
        <v>0</v>
      </c>
      <c r="T144" s="287">
        <v>0</v>
      </c>
      <c r="U144" s="287">
        <f t="shared" si="24"/>
        <v>0</v>
      </c>
    </row>
    <row r="145" spans="1:21" ht="19" customHeight="1" x14ac:dyDescent="0.3">
      <c r="A145" s="281">
        <v>91</v>
      </c>
      <c r="B145" s="291" t="s">
        <v>1525</v>
      </c>
      <c r="C145" s="120" t="s">
        <v>424</v>
      </c>
      <c r="D145" s="120">
        <v>12</v>
      </c>
      <c r="E145" s="120" t="s">
        <v>438</v>
      </c>
      <c r="F145" s="310">
        <v>6</v>
      </c>
      <c r="G145" s="284">
        <v>3</v>
      </c>
      <c r="H145" s="284">
        <v>0</v>
      </c>
      <c r="I145" s="284">
        <v>0</v>
      </c>
      <c r="J145" s="301">
        <v>0</v>
      </c>
      <c r="K145" s="304">
        <f t="shared" si="25"/>
        <v>0</v>
      </c>
      <c r="L145" s="287">
        <v>400</v>
      </c>
      <c r="M145" s="287">
        <f t="shared" si="14"/>
        <v>0</v>
      </c>
      <c r="N145" s="287">
        <v>1</v>
      </c>
      <c r="O145" s="287">
        <f t="shared" si="21"/>
        <v>400</v>
      </c>
      <c r="P145" s="287">
        <v>1</v>
      </c>
      <c r="Q145" s="287">
        <f t="shared" si="22"/>
        <v>400</v>
      </c>
      <c r="R145" s="287">
        <v>1</v>
      </c>
      <c r="S145" s="287">
        <f t="shared" si="23"/>
        <v>400</v>
      </c>
      <c r="T145" s="287">
        <v>1</v>
      </c>
      <c r="U145" s="287">
        <f t="shared" si="24"/>
        <v>400</v>
      </c>
    </row>
    <row r="146" spans="1:21" ht="19" customHeight="1" x14ac:dyDescent="0.3">
      <c r="A146" s="281">
        <v>92</v>
      </c>
      <c r="B146" s="291" t="s">
        <v>1526</v>
      </c>
      <c r="C146" s="120" t="s">
        <v>1502</v>
      </c>
      <c r="D146" s="120">
        <v>1</v>
      </c>
      <c r="E146" s="120" t="s">
        <v>1502</v>
      </c>
      <c r="F146" s="310">
        <v>20</v>
      </c>
      <c r="G146" s="284">
        <v>5</v>
      </c>
      <c r="H146" s="284">
        <v>5</v>
      </c>
      <c r="I146" s="284">
        <v>5</v>
      </c>
      <c r="J146" s="301">
        <v>0</v>
      </c>
      <c r="K146" s="304">
        <f t="shared" si="25"/>
        <v>5</v>
      </c>
      <c r="L146" s="287">
        <v>120</v>
      </c>
      <c r="M146" s="287">
        <f t="shared" si="14"/>
        <v>600</v>
      </c>
      <c r="N146" s="287">
        <v>0</v>
      </c>
      <c r="O146" s="287">
        <f t="shared" si="21"/>
        <v>0</v>
      </c>
      <c r="P146" s="287">
        <v>0</v>
      </c>
      <c r="Q146" s="287">
        <f t="shared" si="22"/>
        <v>0</v>
      </c>
      <c r="R146" s="287">
        <v>5</v>
      </c>
      <c r="S146" s="287">
        <f t="shared" si="23"/>
        <v>600</v>
      </c>
      <c r="T146" s="287">
        <v>0</v>
      </c>
      <c r="U146" s="287">
        <f t="shared" si="24"/>
        <v>0</v>
      </c>
    </row>
    <row r="147" spans="1:21" ht="19" customHeight="1" x14ac:dyDescent="0.3">
      <c r="A147" s="281">
        <v>93</v>
      </c>
      <c r="B147" s="291" t="s">
        <v>1527</v>
      </c>
      <c r="C147" s="120" t="s">
        <v>1502</v>
      </c>
      <c r="D147" s="120">
        <v>1</v>
      </c>
      <c r="E147" s="120" t="s">
        <v>1502</v>
      </c>
      <c r="F147" s="310">
        <v>10</v>
      </c>
      <c r="G147" s="284">
        <v>5</v>
      </c>
      <c r="H147" s="284">
        <v>5</v>
      </c>
      <c r="I147" s="284">
        <v>5</v>
      </c>
      <c r="J147" s="301">
        <v>0</v>
      </c>
      <c r="K147" s="304">
        <f t="shared" si="25"/>
        <v>5</v>
      </c>
      <c r="L147" s="287">
        <v>550</v>
      </c>
      <c r="M147" s="287">
        <f t="shared" si="14"/>
        <v>2750</v>
      </c>
      <c r="N147" s="287">
        <v>0</v>
      </c>
      <c r="O147" s="287">
        <f t="shared" si="21"/>
        <v>0</v>
      </c>
      <c r="P147" s="287">
        <v>5</v>
      </c>
      <c r="Q147" s="287">
        <f t="shared" si="22"/>
        <v>2750</v>
      </c>
      <c r="R147" s="287">
        <v>0</v>
      </c>
      <c r="S147" s="287">
        <f t="shared" si="23"/>
        <v>0</v>
      </c>
      <c r="T147" s="287">
        <v>0</v>
      </c>
      <c r="U147" s="287">
        <f t="shared" si="24"/>
        <v>0</v>
      </c>
    </row>
    <row r="148" spans="1:21" ht="19" customHeight="1" x14ac:dyDescent="0.3">
      <c r="A148" s="281">
        <v>94</v>
      </c>
      <c r="B148" s="119" t="s">
        <v>1528</v>
      </c>
      <c r="C148" s="120" t="s">
        <v>192</v>
      </c>
      <c r="D148" s="120">
        <v>12</v>
      </c>
      <c r="E148" s="120" t="s">
        <v>1502</v>
      </c>
      <c r="F148" s="310">
        <v>1</v>
      </c>
      <c r="G148" s="284">
        <v>2</v>
      </c>
      <c r="H148" s="284">
        <v>2</v>
      </c>
      <c r="I148" s="284">
        <v>2</v>
      </c>
      <c r="J148" s="301">
        <v>0</v>
      </c>
      <c r="K148" s="304">
        <f t="shared" si="25"/>
        <v>2</v>
      </c>
      <c r="L148" s="287">
        <v>480</v>
      </c>
      <c r="M148" s="287">
        <f t="shared" ref="M148:M197" si="26">K148*L148</f>
        <v>960</v>
      </c>
      <c r="N148" s="287">
        <v>2</v>
      </c>
      <c r="O148" s="287">
        <f t="shared" si="21"/>
        <v>960</v>
      </c>
      <c r="P148" s="287">
        <v>0</v>
      </c>
      <c r="Q148" s="287">
        <f t="shared" si="22"/>
        <v>0</v>
      </c>
      <c r="R148" s="287">
        <v>0</v>
      </c>
      <c r="S148" s="287">
        <f t="shared" si="23"/>
        <v>0</v>
      </c>
      <c r="T148" s="287">
        <v>0</v>
      </c>
      <c r="U148" s="287">
        <f t="shared" si="24"/>
        <v>0</v>
      </c>
    </row>
    <row r="149" spans="1:21" ht="19" customHeight="1" x14ac:dyDescent="0.3">
      <c r="A149" s="281">
        <v>95</v>
      </c>
      <c r="B149" s="119" t="s">
        <v>1529</v>
      </c>
      <c r="C149" s="120" t="s">
        <v>1502</v>
      </c>
      <c r="D149" s="120">
        <v>1</v>
      </c>
      <c r="E149" s="120" t="s">
        <v>1502</v>
      </c>
      <c r="F149" s="310">
        <v>10</v>
      </c>
      <c r="G149" s="284">
        <v>5</v>
      </c>
      <c r="H149" s="284">
        <v>10</v>
      </c>
      <c r="I149" s="284">
        <v>10</v>
      </c>
      <c r="J149" s="301">
        <v>0</v>
      </c>
      <c r="K149" s="304">
        <v>8</v>
      </c>
      <c r="L149" s="287">
        <v>850</v>
      </c>
      <c r="M149" s="287">
        <f t="shared" si="26"/>
        <v>6800</v>
      </c>
      <c r="N149" s="287">
        <v>0</v>
      </c>
      <c r="O149" s="287">
        <f t="shared" si="21"/>
        <v>0</v>
      </c>
      <c r="P149" s="287">
        <v>4</v>
      </c>
      <c r="Q149" s="287">
        <f t="shared" si="22"/>
        <v>3400</v>
      </c>
      <c r="R149" s="287">
        <v>0</v>
      </c>
      <c r="S149" s="287">
        <f t="shared" si="23"/>
        <v>0</v>
      </c>
      <c r="T149" s="287">
        <v>4</v>
      </c>
      <c r="U149" s="287">
        <f t="shared" si="24"/>
        <v>3400</v>
      </c>
    </row>
    <row r="150" spans="1:21" s="306" customFormat="1" ht="19" customHeight="1" x14ac:dyDescent="0.3">
      <c r="A150" s="200"/>
      <c r="B150" s="218"/>
      <c r="C150" s="202"/>
      <c r="D150" s="202"/>
      <c r="E150" s="202"/>
      <c r="F150" s="242"/>
      <c r="G150" s="242"/>
      <c r="H150" s="214"/>
      <c r="I150" s="214"/>
      <c r="J150" s="242"/>
      <c r="K150" s="204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</row>
    <row r="151" spans="1:21" s="306" customFormat="1" ht="19" customHeight="1" x14ac:dyDescent="0.3">
      <c r="A151" s="200"/>
      <c r="B151" s="414" t="s">
        <v>1476</v>
      </c>
      <c r="C151" s="414"/>
      <c r="D151" s="414"/>
      <c r="E151" s="202"/>
      <c r="F151" s="242"/>
      <c r="G151" s="408" t="s">
        <v>1530</v>
      </c>
      <c r="H151" s="408"/>
      <c r="I151" s="408"/>
      <c r="J151" s="408"/>
      <c r="K151" s="204"/>
      <c r="L151" s="242"/>
      <c r="M151" s="408" t="s">
        <v>1436</v>
      </c>
      <c r="N151" s="408"/>
      <c r="O151" s="408"/>
      <c r="P151" s="408"/>
      <c r="Q151" s="242"/>
      <c r="R151" s="408" t="s">
        <v>1436</v>
      </c>
      <c r="S151" s="408"/>
      <c r="T151" s="408"/>
      <c r="U151" s="408"/>
    </row>
    <row r="152" spans="1:21" s="306" customFormat="1" ht="19" customHeight="1" x14ac:dyDescent="0.3">
      <c r="A152" s="200"/>
      <c r="B152" s="414" t="s">
        <v>1437</v>
      </c>
      <c r="C152" s="414"/>
      <c r="D152" s="414"/>
      <c r="E152" s="202"/>
      <c r="F152" s="242"/>
      <c r="G152" s="408" t="s">
        <v>1438</v>
      </c>
      <c r="H152" s="408"/>
      <c r="I152" s="408"/>
      <c r="J152" s="408"/>
      <c r="K152" s="204"/>
      <c r="L152" s="242"/>
      <c r="M152" s="408" t="s">
        <v>1439</v>
      </c>
      <c r="N152" s="408"/>
      <c r="O152" s="408"/>
      <c r="P152" s="408"/>
      <c r="Q152" s="242"/>
      <c r="R152" s="408" t="s">
        <v>1440</v>
      </c>
      <c r="S152" s="408"/>
      <c r="T152" s="408"/>
      <c r="U152" s="408"/>
    </row>
    <row r="153" spans="1:21" s="306" customFormat="1" ht="19" customHeight="1" x14ac:dyDescent="0.3">
      <c r="A153" s="200"/>
      <c r="B153" s="414" t="s">
        <v>1441</v>
      </c>
      <c r="C153" s="414"/>
      <c r="D153" s="414"/>
      <c r="E153" s="202"/>
      <c r="F153" s="408" t="s">
        <v>1442</v>
      </c>
      <c r="G153" s="408"/>
      <c r="H153" s="408"/>
      <c r="I153" s="408"/>
      <c r="J153" s="408"/>
      <c r="K153" s="408"/>
      <c r="L153" s="242"/>
      <c r="M153" s="408" t="s">
        <v>615</v>
      </c>
      <c r="N153" s="408"/>
      <c r="O153" s="408"/>
      <c r="P153" s="408"/>
      <c r="Q153" s="242"/>
      <c r="R153" s="408" t="s">
        <v>1443</v>
      </c>
      <c r="S153" s="408"/>
      <c r="T153" s="408"/>
      <c r="U153" s="408"/>
    </row>
    <row r="154" spans="1:21" s="306" customFormat="1" ht="19" customHeight="1" x14ac:dyDescent="0.3">
      <c r="A154" s="200"/>
      <c r="B154" s="414" t="s">
        <v>677</v>
      </c>
      <c r="C154" s="414"/>
      <c r="D154" s="414"/>
      <c r="E154" s="202"/>
      <c r="F154" s="408" t="s">
        <v>687</v>
      </c>
      <c r="G154" s="408"/>
      <c r="H154" s="408"/>
      <c r="I154" s="408"/>
      <c r="J154" s="408"/>
      <c r="K154" s="408"/>
      <c r="L154" s="242"/>
      <c r="M154" s="408" t="s">
        <v>86</v>
      </c>
      <c r="N154" s="408"/>
      <c r="O154" s="408"/>
      <c r="P154" s="408"/>
      <c r="Q154" s="242"/>
      <c r="R154" s="408" t="s">
        <v>87</v>
      </c>
      <c r="S154" s="408"/>
      <c r="T154" s="408"/>
      <c r="U154" s="408"/>
    </row>
    <row r="155" spans="1:21" s="306" customFormat="1" ht="19" customHeight="1" x14ac:dyDescent="0.3">
      <c r="A155" s="200"/>
      <c r="B155" s="244"/>
      <c r="C155" s="244"/>
      <c r="D155" s="244"/>
      <c r="E155" s="20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</row>
    <row r="156" spans="1:21" ht="19" customHeight="1" x14ac:dyDescent="0.3">
      <c r="A156" s="277"/>
      <c r="B156" s="406" t="s">
        <v>1411</v>
      </c>
      <c r="C156" s="406"/>
      <c r="D156" s="406"/>
      <c r="E156" s="406"/>
      <c r="F156" s="406"/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</row>
    <row r="157" spans="1:21" ht="19" customHeight="1" x14ac:dyDescent="0.3">
      <c r="A157" s="395" t="s">
        <v>1412</v>
      </c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  <c r="N157" s="395"/>
      <c r="O157" s="395"/>
      <c r="P157" s="395"/>
      <c r="Q157" s="395"/>
      <c r="R157" s="395"/>
      <c r="S157" s="395"/>
      <c r="T157" s="395"/>
      <c r="U157" s="395"/>
    </row>
    <row r="158" spans="1:21" s="278" customFormat="1" ht="19" customHeight="1" x14ac:dyDescent="0.3">
      <c r="A158" s="396" t="s">
        <v>12</v>
      </c>
      <c r="B158" s="397" t="s">
        <v>1413</v>
      </c>
      <c r="C158" s="399" t="s">
        <v>16</v>
      </c>
      <c r="D158" s="399" t="s">
        <v>17</v>
      </c>
      <c r="E158" s="399" t="s">
        <v>18</v>
      </c>
      <c r="F158" s="401" t="s">
        <v>1414</v>
      </c>
      <c r="G158" s="401"/>
      <c r="H158" s="401"/>
      <c r="I158" s="402" t="s">
        <v>1161</v>
      </c>
      <c r="J158" s="404" t="s">
        <v>20</v>
      </c>
      <c r="K158" s="404" t="s">
        <v>1162</v>
      </c>
      <c r="L158" s="404" t="s">
        <v>21</v>
      </c>
      <c r="M158" s="410" t="s">
        <v>22</v>
      </c>
      <c r="N158" s="409" t="s">
        <v>23</v>
      </c>
      <c r="O158" s="409"/>
      <c r="P158" s="409" t="s">
        <v>24</v>
      </c>
      <c r="Q158" s="409"/>
      <c r="R158" s="409" t="s">
        <v>25</v>
      </c>
      <c r="S158" s="409"/>
      <c r="T158" s="409" t="s">
        <v>26</v>
      </c>
      <c r="U158" s="409"/>
    </row>
    <row r="159" spans="1:21" s="278" customFormat="1" ht="19" customHeight="1" x14ac:dyDescent="0.3">
      <c r="A159" s="358"/>
      <c r="B159" s="398"/>
      <c r="C159" s="400"/>
      <c r="D159" s="400"/>
      <c r="E159" s="400"/>
      <c r="F159" s="307">
        <v>2561</v>
      </c>
      <c r="G159" s="302">
        <v>2562</v>
      </c>
      <c r="H159" s="302">
        <v>2563</v>
      </c>
      <c r="I159" s="403"/>
      <c r="J159" s="405"/>
      <c r="K159" s="405"/>
      <c r="L159" s="405"/>
      <c r="M159" s="411"/>
      <c r="N159" s="280" t="s">
        <v>28</v>
      </c>
      <c r="O159" s="280" t="s">
        <v>29</v>
      </c>
      <c r="P159" s="280" t="s">
        <v>28</v>
      </c>
      <c r="Q159" s="280" t="s">
        <v>29</v>
      </c>
      <c r="R159" s="280" t="s">
        <v>28</v>
      </c>
      <c r="S159" s="280" t="s">
        <v>29</v>
      </c>
      <c r="T159" s="280" t="s">
        <v>28</v>
      </c>
      <c r="U159" s="321" t="s">
        <v>29</v>
      </c>
    </row>
    <row r="160" spans="1:21" s="306" customFormat="1" ht="19" customHeight="1" x14ac:dyDescent="0.3">
      <c r="A160" s="297">
        <v>96</v>
      </c>
      <c r="B160" s="313" t="s">
        <v>1531</v>
      </c>
      <c r="C160" s="299" t="s">
        <v>1502</v>
      </c>
      <c r="D160" s="299">
        <v>1</v>
      </c>
      <c r="E160" s="299" t="s">
        <v>1502</v>
      </c>
      <c r="F160" s="310">
        <v>5</v>
      </c>
      <c r="G160" s="311">
        <v>5</v>
      </c>
      <c r="H160" s="120">
        <v>8</v>
      </c>
      <c r="I160" s="120">
        <v>8</v>
      </c>
      <c r="J160" s="301">
        <v>0</v>
      </c>
      <c r="K160" s="304">
        <f>I160-J160</f>
        <v>8</v>
      </c>
      <c r="L160" s="301">
        <v>1200</v>
      </c>
      <c r="M160" s="301">
        <f>K160*L160</f>
        <v>9600</v>
      </c>
      <c r="N160" s="301">
        <v>0</v>
      </c>
      <c r="O160" s="301">
        <f>L160*N160</f>
        <v>0</v>
      </c>
      <c r="P160" s="301">
        <v>4</v>
      </c>
      <c r="Q160" s="301">
        <f>L160*P160</f>
        <v>4800</v>
      </c>
      <c r="R160" s="301">
        <v>0</v>
      </c>
      <c r="S160" s="301">
        <f>L160*R160</f>
        <v>0</v>
      </c>
      <c r="T160" s="301">
        <v>4</v>
      </c>
      <c r="U160" s="301">
        <f>L160*T160</f>
        <v>4800</v>
      </c>
    </row>
    <row r="161" spans="1:22" ht="19" customHeight="1" x14ac:dyDescent="0.3">
      <c r="A161" s="281">
        <v>97</v>
      </c>
      <c r="B161" s="314" t="s">
        <v>1532</v>
      </c>
      <c r="C161" s="120" t="s">
        <v>1502</v>
      </c>
      <c r="D161" s="120">
        <v>1</v>
      </c>
      <c r="E161" s="120" t="s">
        <v>1502</v>
      </c>
      <c r="F161" s="310">
        <v>0</v>
      </c>
      <c r="G161" s="296">
        <v>2</v>
      </c>
      <c r="H161" s="120">
        <v>2</v>
      </c>
      <c r="I161" s="120">
        <v>2</v>
      </c>
      <c r="J161" s="301">
        <v>0</v>
      </c>
      <c r="K161" s="304">
        <f t="shared" ref="K161:K173" si="27">I161-J161</f>
        <v>2</v>
      </c>
      <c r="L161" s="287">
        <v>600</v>
      </c>
      <c r="M161" s="287">
        <f t="shared" si="26"/>
        <v>1200</v>
      </c>
      <c r="N161" s="287">
        <v>2</v>
      </c>
      <c r="O161" s="287">
        <f t="shared" si="21"/>
        <v>1200</v>
      </c>
      <c r="P161" s="287">
        <v>0</v>
      </c>
      <c r="Q161" s="287">
        <f t="shared" si="22"/>
        <v>0</v>
      </c>
      <c r="R161" s="287">
        <v>0</v>
      </c>
      <c r="S161" s="287">
        <f t="shared" si="23"/>
        <v>0</v>
      </c>
      <c r="T161" s="287">
        <v>0</v>
      </c>
      <c r="U161" s="287">
        <f t="shared" si="24"/>
        <v>0</v>
      </c>
      <c r="V161" s="293"/>
    </row>
    <row r="162" spans="1:22" ht="19" customHeight="1" x14ac:dyDescent="0.3">
      <c r="A162" s="281">
        <v>98</v>
      </c>
      <c r="B162" s="314" t="s">
        <v>1533</v>
      </c>
      <c r="C162" s="120" t="s">
        <v>1502</v>
      </c>
      <c r="D162" s="120">
        <v>1</v>
      </c>
      <c r="E162" s="120" t="s">
        <v>1502</v>
      </c>
      <c r="F162" s="310">
        <v>5</v>
      </c>
      <c r="G162" s="296">
        <v>5</v>
      </c>
      <c r="H162" s="120">
        <v>5</v>
      </c>
      <c r="I162" s="120">
        <v>5</v>
      </c>
      <c r="J162" s="301">
        <v>0</v>
      </c>
      <c r="K162" s="304">
        <f t="shared" si="27"/>
        <v>5</v>
      </c>
      <c r="L162" s="287">
        <v>900</v>
      </c>
      <c r="M162" s="287">
        <f t="shared" si="26"/>
        <v>4500</v>
      </c>
      <c r="N162" s="287">
        <v>0</v>
      </c>
      <c r="O162" s="287">
        <f t="shared" si="21"/>
        <v>0</v>
      </c>
      <c r="P162" s="287">
        <v>0</v>
      </c>
      <c r="Q162" s="287">
        <f t="shared" si="22"/>
        <v>0</v>
      </c>
      <c r="R162" s="287">
        <v>5</v>
      </c>
      <c r="S162" s="287">
        <f t="shared" si="23"/>
        <v>4500</v>
      </c>
      <c r="T162" s="287">
        <v>0</v>
      </c>
      <c r="U162" s="287">
        <f t="shared" si="24"/>
        <v>0</v>
      </c>
      <c r="V162" s="293"/>
    </row>
    <row r="163" spans="1:22" ht="19" customHeight="1" x14ac:dyDescent="0.3">
      <c r="A163" s="281">
        <v>99</v>
      </c>
      <c r="B163" s="314" t="s">
        <v>1534</v>
      </c>
      <c r="C163" s="120" t="s">
        <v>1502</v>
      </c>
      <c r="D163" s="120">
        <v>1</v>
      </c>
      <c r="E163" s="120" t="s">
        <v>1502</v>
      </c>
      <c r="F163" s="310">
        <v>0</v>
      </c>
      <c r="G163" s="296">
        <v>5</v>
      </c>
      <c r="H163" s="120">
        <v>15</v>
      </c>
      <c r="I163" s="120">
        <v>15</v>
      </c>
      <c r="J163" s="301">
        <v>0</v>
      </c>
      <c r="K163" s="304">
        <f t="shared" si="27"/>
        <v>15</v>
      </c>
      <c r="L163" s="287">
        <v>600</v>
      </c>
      <c r="M163" s="287">
        <f t="shared" si="26"/>
        <v>9000</v>
      </c>
      <c r="N163" s="287">
        <v>5</v>
      </c>
      <c r="O163" s="287">
        <f t="shared" si="21"/>
        <v>3000</v>
      </c>
      <c r="P163" s="287">
        <v>5</v>
      </c>
      <c r="Q163" s="287">
        <f t="shared" si="22"/>
        <v>3000</v>
      </c>
      <c r="R163" s="287">
        <v>5</v>
      </c>
      <c r="S163" s="287">
        <f t="shared" si="23"/>
        <v>3000</v>
      </c>
      <c r="T163" s="287">
        <v>0</v>
      </c>
      <c r="U163" s="287">
        <f t="shared" si="24"/>
        <v>0</v>
      </c>
      <c r="V163" s="293"/>
    </row>
    <row r="164" spans="1:22" ht="19" customHeight="1" x14ac:dyDescent="0.3">
      <c r="A164" s="281">
        <v>100</v>
      </c>
      <c r="B164" s="291" t="s">
        <v>1535</v>
      </c>
      <c r="C164" s="120" t="s">
        <v>438</v>
      </c>
      <c r="D164" s="120">
        <v>1</v>
      </c>
      <c r="E164" s="120" t="s">
        <v>438</v>
      </c>
      <c r="F164" s="308">
        <v>5</v>
      </c>
      <c r="G164" s="296">
        <v>7</v>
      </c>
      <c r="H164" s="120">
        <v>0</v>
      </c>
      <c r="I164" s="120">
        <v>0</v>
      </c>
      <c r="J164" s="301">
        <v>0</v>
      </c>
      <c r="K164" s="304">
        <f t="shared" si="27"/>
        <v>0</v>
      </c>
      <c r="L164" s="287">
        <v>1100</v>
      </c>
      <c r="M164" s="287">
        <f t="shared" si="26"/>
        <v>0</v>
      </c>
      <c r="N164" s="287">
        <v>0</v>
      </c>
      <c r="O164" s="287">
        <f t="shared" si="21"/>
        <v>0</v>
      </c>
      <c r="P164" s="287">
        <v>0</v>
      </c>
      <c r="Q164" s="287">
        <f t="shared" si="22"/>
        <v>0</v>
      </c>
      <c r="R164" s="287">
        <v>0</v>
      </c>
      <c r="S164" s="287">
        <f t="shared" si="23"/>
        <v>0</v>
      </c>
      <c r="T164" s="287">
        <v>0</v>
      </c>
      <c r="U164" s="287">
        <f t="shared" si="24"/>
        <v>0</v>
      </c>
      <c r="V164" s="293"/>
    </row>
    <row r="165" spans="1:22" ht="19" customHeight="1" x14ac:dyDescent="0.3">
      <c r="A165" s="281">
        <v>101</v>
      </c>
      <c r="B165" s="291" t="s">
        <v>1536</v>
      </c>
      <c r="C165" s="120" t="s">
        <v>438</v>
      </c>
      <c r="D165" s="120">
        <v>1</v>
      </c>
      <c r="E165" s="120" t="s">
        <v>438</v>
      </c>
      <c r="F165" s="308">
        <v>5</v>
      </c>
      <c r="G165" s="296">
        <v>7</v>
      </c>
      <c r="H165" s="120">
        <v>7</v>
      </c>
      <c r="I165" s="120">
        <v>7</v>
      </c>
      <c r="J165" s="301">
        <v>0</v>
      </c>
      <c r="K165" s="304">
        <f t="shared" si="27"/>
        <v>7</v>
      </c>
      <c r="L165" s="287">
        <v>180</v>
      </c>
      <c r="M165" s="287">
        <f t="shared" si="26"/>
        <v>1260</v>
      </c>
      <c r="N165" s="287">
        <v>2</v>
      </c>
      <c r="O165" s="287">
        <f t="shared" si="21"/>
        <v>360</v>
      </c>
      <c r="P165" s="287">
        <v>2</v>
      </c>
      <c r="Q165" s="287">
        <f t="shared" si="22"/>
        <v>360</v>
      </c>
      <c r="R165" s="287">
        <v>2</v>
      </c>
      <c r="S165" s="287">
        <f t="shared" si="23"/>
        <v>360</v>
      </c>
      <c r="T165" s="287">
        <v>1</v>
      </c>
      <c r="U165" s="287">
        <f t="shared" si="24"/>
        <v>180</v>
      </c>
      <c r="V165" s="293"/>
    </row>
    <row r="166" spans="1:22" ht="19" customHeight="1" x14ac:dyDescent="0.3">
      <c r="A166" s="281">
        <v>102</v>
      </c>
      <c r="B166" s="291" t="s">
        <v>1537</v>
      </c>
      <c r="C166" s="120" t="s">
        <v>424</v>
      </c>
      <c r="D166" s="120">
        <v>150</v>
      </c>
      <c r="E166" s="120" t="s">
        <v>1538</v>
      </c>
      <c r="F166" s="308">
        <v>8</v>
      </c>
      <c r="G166" s="296">
        <v>10</v>
      </c>
      <c r="H166" s="120">
        <v>16</v>
      </c>
      <c r="I166" s="120">
        <v>16</v>
      </c>
      <c r="J166" s="301">
        <v>0</v>
      </c>
      <c r="K166" s="304">
        <f t="shared" si="27"/>
        <v>16</v>
      </c>
      <c r="L166" s="287">
        <v>2850</v>
      </c>
      <c r="M166" s="287">
        <f t="shared" si="26"/>
        <v>45600</v>
      </c>
      <c r="N166" s="287">
        <v>4</v>
      </c>
      <c r="O166" s="287">
        <f t="shared" si="21"/>
        <v>11400</v>
      </c>
      <c r="P166" s="287">
        <v>4</v>
      </c>
      <c r="Q166" s="287">
        <f t="shared" si="22"/>
        <v>11400</v>
      </c>
      <c r="R166" s="287">
        <v>4</v>
      </c>
      <c r="S166" s="287">
        <f t="shared" si="23"/>
        <v>11400</v>
      </c>
      <c r="T166" s="287">
        <v>4</v>
      </c>
      <c r="U166" s="287">
        <f t="shared" si="24"/>
        <v>11400</v>
      </c>
      <c r="V166" s="293"/>
    </row>
    <row r="167" spans="1:22" ht="19" customHeight="1" x14ac:dyDescent="0.3">
      <c r="A167" s="281">
        <v>103</v>
      </c>
      <c r="B167" s="291" t="s">
        <v>1539</v>
      </c>
      <c r="C167" s="120" t="s">
        <v>424</v>
      </c>
      <c r="D167" s="120">
        <v>100</v>
      </c>
      <c r="E167" s="120" t="s">
        <v>1538</v>
      </c>
      <c r="F167" s="308">
        <v>4</v>
      </c>
      <c r="G167" s="296">
        <v>4</v>
      </c>
      <c r="H167" s="120">
        <v>4</v>
      </c>
      <c r="I167" s="120">
        <v>4</v>
      </c>
      <c r="J167" s="301">
        <v>0</v>
      </c>
      <c r="K167" s="304">
        <f t="shared" si="27"/>
        <v>4</v>
      </c>
      <c r="L167" s="287">
        <v>2850</v>
      </c>
      <c r="M167" s="287">
        <f t="shared" si="26"/>
        <v>11400</v>
      </c>
      <c r="N167" s="287">
        <v>1</v>
      </c>
      <c r="O167" s="287">
        <f t="shared" si="21"/>
        <v>2850</v>
      </c>
      <c r="P167" s="287">
        <v>1</v>
      </c>
      <c r="Q167" s="287">
        <f t="shared" si="22"/>
        <v>2850</v>
      </c>
      <c r="R167" s="287">
        <v>1</v>
      </c>
      <c r="S167" s="287">
        <f t="shared" si="23"/>
        <v>2850</v>
      </c>
      <c r="T167" s="287">
        <v>1</v>
      </c>
      <c r="U167" s="287">
        <f t="shared" si="24"/>
        <v>2850</v>
      </c>
    </row>
    <row r="168" spans="1:22" ht="19" customHeight="1" x14ac:dyDescent="0.3">
      <c r="A168" s="281">
        <v>104</v>
      </c>
      <c r="B168" s="291" t="s">
        <v>1540</v>
      </c>
      <c r="C168" s="120" t="s">
        <v>438</v>
      </c>
      <c r="D168" s="120">
        <v>1</v>
      </c>
      <c r="E168" s="120" t="s">
        <v>438</v>
      </c>
      <c r="F168" s="310">
        <v>0</v>
      </c>
      <c r="G168" s="296">
        <v>0</v>
      </c>
      <c r="H168" s="120">
        <v>3</v>
      </c>
      <c r="I168" s="120">
        <v>3</v>
      </c>
      <c r="J168" s="301">
        <v>0</v>
      </c>
      <c r="K168" s="304">
        <f t="shared" si="27"/>
        <v>3</v>
      </c>
      <c r="L168" s="287">
        <v>350</v>
      </c>
      <c r="M168" s="287">
        <f t="shared" si="26"/>
        <v>1050</v>
      </c>
      <c r="N168" s="287">
        <v>3</v>
      </c>
      <c r="O168" s="287">
        <f t="shared" si="21"/>
        <v>1050</v>
      </c>
      <c r="P168" s="287">
        <v>0</v>
      </c>
      <c r="Q168" s="287">
        <f t="shared" si="22"/>
        <v>0</v>
      </c>
      <c r="R168" s="287">
        <v>0</v>
      </c>
      <c r="S168" s="287">
        <f t="shared" si="23"/>
        <v>0</v>
      </c>
      <c r="T168" s="287">
        <v>0</v>
      </c>
      <c r="U168" s="287">
        <f t="shared" si="24"/>
        <v>0</v>
      </c>
    </row>
    <row r="169" spans="1:22" ht="19" customHeight="1" x14ac:dyDescent="0.3">
      <c r="A169" s="281">
        <v>105</v>
      </c>
      <c r="B169" s="315" t="s">
        <v>1541</v>
      </c>
      <c r="C169" s="120" t="s">
        <v>424</v>
      </c>
      <c r="D169" s="120">
        <v>12</v>
      </c>
      <c r="E169" s="120" t="s">
        <v>438</v>
      </c>
      <c r="F169" s="308">
        <v>5</v>
      </c>
      <c r="G169" s="296">
        <v>5</v>
      </c>
      <c r="H169" s="120">
        <v>5</v>
      </c>
      <c r="I169" s="120">
        <v>5</v>
      </c>
      <c r="J169" s="301">
        <v>0</v>
      </c>
      <c r="K169" s="304">
        <f t="shared" si="27"/>
        <v>5</v>
      </c>
      <c r="L169" s="287">
        <v>750</v>
      </c>
      <c r="M169" s="287">
        <f t="shared" si="26"/>
        <v>3750</v>
      </c>
      <c r="N169" s="287">
        <v>1</v>
      </c>
      <c r="O169" s="287">
        <f t="shared" si="21"/>
        <v>750</v>
      </c>
      <c r="P169" s="287">
        <v>1</v>
      </c>
      <c r="Q169" s="287">
        <f t="shared" si="22"/>
        <v>750</v>
      </c>
      <c r="R169" s="287">
        <v>1</v>
      </c>
      <c r="S169" s="287">
        <f t="shared" si="23"/>
        <v>750</v>
      </c>
      <c r="T169" s="287">
        <v>2</v>
      </c>
      <c r="U169" s="287">
        <f t="shared" si="24"/>
        <v>1500</v>
      </c>
    </row>
    <row r="170" spans="1:22" ht="19" customHeight="1" x14ac:dyDescent="0.3">
      <c r="A170" s="281">
        <v>106</v>
      </c>
      <c r="B170" s="282" t="s">
        <v>1542</v>
      </c>
      <c r="C170" s="120" t="s">
        <v>424</v>
      </c>
      <c r="D170" s="120">
        <v>12</v>
      </c>
      <c r="E170" s="120" t="s">
        <v>438</v>
      </c>
      <c r="F170" s="308">
        <v>5</v>
      </c>
      <c r="G170" s="296">
        <v>5</v>
      </c>
      <c r="H170" s="120">
        <v>5</v>
      </c>
      <c r="I170" s="120">
        <v>5</v>
      </c>
      <c r="J170" s="301">
        <v>0</v>
      </c>
      <c r="K170" s="304">
        <v>0</v>
      </c>
      <c r="L170" s="287">
        <v>320</v>
      </c>
      <c r="M170" s="287">
        <f t="shared" si="26"/>
        <v>0</v>
      </c>
      <c r="N170" s="287">
        <v>0</v>
      </c>
      <c r="O170" s="287">
        <f t="shared" si="21"/>
        <v>0</v>
      </c>
      <c r="P170" s="287">
        <v>0</v>
      </c>
      <c r="Q170" s="287">
        <f t="shared" si="22"/>
        <v>0</v>
      </c>
      <c r="R170" s="287">
        <v>0</v>
      </c>
      <c r="S170" s="287">
        <f t="shared" si="23"/>
        <v>0</v>
      </c>
      <c r="T170" s="287">
        <v>0</v>
      </c>
      <c r="U170" s="287">
        <f t="shared" si="24"/>
        <v>0</v>
      </c>
    </row>
    <row r="171" spans="1:22" ht="19" customHeight="1" x14ac:dyDescent="0.3">
      <c r="A171" s="281">
        <v>107</v>
      </c>
      <c r="B171" s="294" t="s">
        <v>1543</v>
      </c>
      <c r="C171" s="120" t="s">
        <v>1288</v>
      </c>
      <c r="D171" s="120">
        <v>100</v>
      </c>
      <c r="E171" s="120" t="s">
        <v>438</v>
      </c>
      <c r="F171" s="310">
        <v>40</v>
      </c>
      <c r="G171" s="296">
        <v>45</v>
      </c>
      <c r="H171" s="120">
        <v>45</v>
      </c>
      <c r="I171" s="120">
        <v>45</v>
      </c>
      <c r="J171" s="301">
        <v>0</v>
      </c>
      <c r="K171" s="304">
        <f t="shared" si="27"/>
        <v>45</v>
      </c>
      <c r="L171" s="287">
        <v>70</v>
      </c>
      <c r="M171" s="287">
        <f t="shared" si="26"/>
        <v>3150</v>
      </c>
      <c r="N171" s="287">
        <v>15</v>
      </c>
      <c r="O171" s="287">
        <f t="shared" si="21"/>
        <v>1050</v>
      </c>
      <c r="P171" s="287">
        <v>10</v>
      </c>
      <c r="Q171" s="287">
        <f t="shared" si="22"/>
        <v>700</v>
      </c>
      <c r="R171" s="287">
        <v>10</v>
      </c>
      <c r="S171" s="287">
        <f t="shared" si="23"/>
        <v>700</v>
      </c>
      <c r="T171" s="287">
        <v>10</v>
      </c>
      <c r="U171" s="287">
        <f t="shared" si="24"/>
        <v>700</v>
      </c>
    </row>
    <row r="172" spans="1:22" ht="19" customHeight="1" x14ac:dyDescent="0.3">
      <c r="A172" s="281">
        <v>108</v>
      </c>
      <c r="B172" s="294" t="s">
        <v>1544</v>
      </c>
      <c r="C172" s="120" t="s">
        <v>590</v>
      </c>
      <c r="D172" s="120">
        <v>1</v>
      </c>
      <c r="E172" s="120" t="s">
        <v>590</v>
      </c>
      <c r="F172" s="310">
        <v>7</v>
      </c>
      <c r="G172" s="296">
        <v>7</v>
      </c>
      <c r="H172" s="120">
        <v>85</v>
      </c>
      <c r="I172" s="120">
        <v>85</v>
      </c>
      <c r="J172" s="301">
        <v>85</v>
      </c>
      <c r="K172" s="304">
        <f t="shared" si="27"/>
        <v>0</v>
      </c>
      <c r="L172" s="287">
        <v>1100</v>
      </c>
      <c r="M172" s="287">
        <f t="shared" si="26"/>
        <v>0</v>
      </c>
      <c r="N172" s="287">
        <v>0</v>
      </c>
      <c r="O172" s="287">
        <f t="shared" si="21"/>
        <v>0</v>
      </c>
      <c r="P172" s="287">
        <v>0</v>
      </c>
      <c r="Q172" s="287">
        <f t="shared" si="22"/>
        <v>0</v>
      </c>
      <c r="R172" s="287">
        <v>0</v>
      </c>
      <c r="S172" s="287">
        <f t="shared" si="23"/>
        <v>0</v>
      </c>
      <c r="T172" s="287">
        <v>0</v>
      </c>
      <c r="U172" s="287">
        <f t="shared" si="24"/>
        <v>0</v>
      </c>
    </row>
    <row r="173" spans="1:22" ht="19" customHeight="1" x14ac:dyDescent="0.3">
      <c r="A173" s="281">
        <v>109</v>
      </c>
      <c r="B173" s="294" t="s">
        <v>1545</v>
      </c>
      <c r="C173" s="120" t="s">
        <v>590</v>
      </c>
      <c r="D173" s="120">
        <v>2</v>
      </c>
      <c r="E173" s="120" t="s">
        <v>590</v>
      </c>
      <c r="F173" s="310">
        <v>0</v>
      </c>
      <c r="G173" s="296">
        <v>7</v>
      </c>
      <c r="H173" s="120">
        <v>0</v>
      </c>
      <c r="I173" s="120">
        <v>0</v>
      </c>
      <c r="J173" s="301">
        <v>0</v>
      </c>
      <c r="K173" s="304">
        <f t="shared" si="27"/>
        <v>0</v>
      </c>
      <c r="L173" s="287">
        <v>800</v>
      </c>
      <c r="M173" s="287">
        <f t="shared" si="26"/>
        <v>0</v>
      </c>
      <c r="N173" s="287">
        <v>0</v>
      </c>
      <c r="O173" s="287">
        <f t="shared" si="21"/>
        <v>0</v>
      </c>
      <c r="P173" s="287">
        <v>0</v>
      </c>
      <c r="Q173" s="287">
        <f t="shared" si="22"/>
        <v>0</v>
      </c>
      <c r="R173" s="287">
        <v>0</v>
      </c>
      <c r="S173" s="287">
        <f t="shared" si="23"/>
        <v>0</v>
      </c>
      <c r="T173" s="287">
        <v>0</v>
      </c>
      <c r="U173" s="287">
        <f t="shared" si="24"/>
        <v>0</v>
      </c>
    </row>
    <row r="174" spans="1:22" ht="19" customHeight="1" x14ac:dyDescent="0.3">
      <c r="A174" s="200"/>
      <c r="B174" s="219"/>
      <c r="C174" s="202"/>
      <c r="D174" s="202"/>
      <c r="E174" s="202"/>
      <c r="F174" s="242"/>
      <c r="G174" s="242"/>
      <c r="H174" s="214"/>
      <c r="I174" s="214"/>
      <c r="J174" s="202"/>
      <c r="K174" s="204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</row>
    <row r="175" spans="1:22" ht="19" customHeight="1" x14ac:dyDescent="0.3">
      <c r="A175" s="200"/>
      <c r="B175" s="412" t="s">
        <v>1476</v>
      </c>
      <c r="C175" s="412"/>
      <c r="D175" s="412"/>
      <c r="E175" s="202"/>
      <c r="F175" s="245"/>
      <c r="G175" s="408" t="s">
        <v>1477</v>
      </c>
      <c r="H175" s="408"/>
      <c r="I175" s="408"/>
      <c r="J175" s="408"/>
      <c r="K175" s="204"/>
      <c r="L175" s="242"/>
      <c r="M175" s="408" t="s">
        <v>1436</v>
      </c>
      <c r="N175" s="408"/>
      <c r="O175" s="408"/>
      <c r="P175" s="408"/>
      <c r="Q175" s="242"/>
      <c r="R175" s="408" t="s">
        <v>1436</v>
      </c>
      <c r="S175" s="408"/>
      <c r="T175" s="408"/>
      <c r="U175" s="408"/>
    </row>
    <row r="176" spans="1:22" ht="19" customHeight="1" x14ac:dyDescent="0.3">
      <c r="A176" s="200"/>
      <c r="B176" s="412" t="s">
        <v>1437</v>
      </c>
      <c r="C176" s="412"/>
      <c r="D176" s="412"/>
      <c r="E176" s="202"/>
      <c r="F176" s="245"/>
      <c r="G176" s="408" t="s">
        <v>1438</v>
      </c>
      <c r="H176" s="408"/>
      <c r="I176" s="408"/>
      <c r="J176" s="408"/>
      <c r="K176" s="204"/>
      <c r="L176" s="242"/>
      <c r="M176" s="408" t="s">
        <v>1439</v>
      </c>
      <c r="N176" s="408"/>
      <c r="O176" s="408"/>
      <c r="P176" s="408"/>
      <c r="Q176" s="242"/>
      <c r="R176" s="408" t="s">
        <v>1440</v>
      </c>
      <c r="S176" s="408"/>
      <c r="T176" s="408"/>
      <c r="U176" s="408"/>
    </row>
    <row r="177" spans="1:21" ht="19" customHeight="1" x14ac:dyDescent="0.3">
      <c r="A177" s="200"/>
      <c r="B177" s="412" t="s">
        <v>1441</v>
      </c>
      <c r="C177" s="412"/>
      <c r="D177" s="412"/>
      <c r="E177" s="202"/>
      <c r="F177" s="415" t="s">
        <v>1442</v>
      </c>
      <c r="G177" s="415"/>
      <c r="H177" s="415"/>
      <c r="I177" s="415"/>
      <c r="J177" s="415"/>
      <c r="K177" s="415"/>
      <c r="L177" s="242"/>
      <c r="M177" s="408" t="s">
        <v>615</v>
      </c>
      <c r="N177" s="408"/>
      <c r="O177" s="408"/>
      <c r="P177" s="408"/>
      <c r="Q177" s="242"/>
      <c r="R177" s="408" t="s">
        <v>1443</v>
      </c>
      <c r="S177" s="408"/>
      <c r="T177" s="408"/>
      <c r="U177" s="408"/>
    </row>
    <row r="178" spans="1:21" ht="19" customHeight="1" x14ac:dyDescent="0.3">
      <c r="A178" s="200"/>
      <c r="B178" s="412" t="s">
        <v>677</v>
      </c>
      <c r="C178" s="412"/>
      <c r="D178" s="412"/>
      <c r="E178" s="202"/>
      <c r="F178" s="415" t="s">
        <v>687</v>
      </c>
      <c r="G178" s="415"/>
      <c r="H178" s="415"/>
      <c r="I178" s="415"/>
      <c r="J178" s="415"/>
      <c r="K178" s="415"/>
      <c r="L178" s="242"/>
      <c r="M178" s="408" t="s">
        <v>86</v>
      </c>
      <c r="N178" s="408"/>
      <c r="O178" s="408"/>
      <c r="P178" s="408"/>
      <c r="Q178" s="242"/>
      <c r="R178" s="408" t="s">
        <v>87</v>
      </c>
      <c r="S178" s="408"/>
      <c r="T178" s="408"/>
      <c r="U178" s="408"/>
    </row>
    <row r="179" spans="1:21" ht="19" customHeight="1" x14ac:dyDescent="0.3">
      <c r="A179" s="206"/>
      <c r="B179" s="215"/>
      <c r="J179" s="208"/>
      <c r="K179" s="212"/>
    </row>
    <row r="180" spans="1:21" ht="19" customHeight="1" x14ac:dyDescent="0.3">
      <c r="A180" s="206"/>
      <c r="B180" s="215"/>
      <c r="J180" s="208"/>
      <c r="K180" s="212"/>
    </row>
    <row r="181" spans="1:21" ht="19" customHeight="1" x14ac:dyDescent="0.3">
      <c r="A181" s="206"/>
      <c r="B181" s="215"/>
      <c r="J181" s="208"/>
      <c r="K181" s="212"/>
    </row>
    <row r="182" spans="1:21" ht="19" customHeight="1" x14ac:dyDescent="0.3">
      <c r="A182" s="277"/>
      <c r="B182" s="406" t="s">
        <v>1411</v>
      </c>
      <c r="C182" s="406"/>
      <c r="D182" s="40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</row>
    <row r="183" spans="1:21" ht="19" customHeight="1" x14ac:dyDescent="0.3">
      <c r="A183" s="395" t="s">
        <v>1412</v>
      </c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</row>
    <row r="184" spans="1:21" s="278" customFormat="1" ht="19" customHeight="1" x14ac:dyDescent="0.3">
      <c r="A184" s="396" t="s">
        <v>12</v>
      </c>
      <c r="B184" s="397" t="s">
        <v>1413</v>
      </c>
      <c r="C184" s="399" t="s">
        <v>16</v>
      </c>
      <c r="D184" s="399" t="s">
        <v>17</v>
      </c>
      <c r="E184" s="399" t="s">
        <v>18</v>
      </c>
      <c r="F184" s="401" t="s">
        <v>1414</v>
      </c>
      <c r="G184" s="401"/>
      <c r="H184" s="401"/>
      <c r="I184" s="402" t="s">
        <v>1161</v>
      </c>
      <c r="J184" s="404" t="s">
        <v>20</v>
      </c>
      <c r="K184" s="404" t="s">
        <v>1162</v>
      </c>
      <c r="L184" s="404" t="s">
        <v>21</v>
      </c>
      <c r="M184" s="410" t="s">
        <v>22</v>
      </c>
      <c r="N184" s="409" t="s">
        <v>23</v>
      </c>
      <c r="O184" s="409"/>
      <c r="P184" s="409" t="s">
        <v>24</v>
      </c>
      <c r="Q184" s="409"/>
      <c r="R184" s="409" t="s">
        <v>25</v>
      </c>
      <c r="S184" s="409"/>
      <c r="T184" s="409" t="s">
        <v>26</v>
      </c>
      <c r="U184" s="409"/>
    </row>
    <row r="185" spans="1:21" s="278" customFormat="1" ht="19" customHeight="1" x14ac:dyDescent="0.3">
      <c r="A185" s="358"/>
      <c r="B185" s="398"/>
      <c r="C185" s="400"/>
      <c r="D185" s="400"/>
      <c r="E185" s="400"/>
      <c r="F185" s="302">
        <v>2561</v>
      </c>
      <c r="G185" s="302">
        <v>2562</v>
      </c>
      <c r="H185" s="302">
        <v>2563</v>
      </c>
      <c r="I185" s="403"/>
      <c r="J185" s="405"/>
      <c r="K185" s="405"/>
      <c r="L185" s="405"/>
      <c r="M185" s="411"/>
      <c r="N185" s="280" t="s">
        <v>28</v>
      </c>
      <c r="O185" s="280" t="s">
        <v>29</v>
      </c>
      <c r="P185" s="280" t="s">
        <v>28</v>
      </c>
      <c r="Q185" s="280" t="s">
        <v>29</v>
      </c>
      <c r="R185" s="280" t="s">
        <v>28</v>
      </c>
      <c r="S185" s="280" t="s">
        <v>29</v>
      </c>
      <c r="T185" s="280" t="s">
        <v>28</v>
      </c>
      <c r="U185" s="321" t="s">
        <v>29</v>
      </c>
    </row>
    <row r="186" spans="1:21" ht="19" customHeight="1" x14ac:dyDescent="0.3">
      <c r="A186" s="281">
        <v>110</v>
      </c>
      <c r="B186" s="119" t="s">
        <v>1546</v>
      </c>
      <c r="C186" s="120" t="s">
        <v>438</v>
      </c>
      <c r="D186" s="120">
        <v>1</v>
      </c>
      <c r="E186" s="120" t="s">
        <v>438</v>
      </c>
      <c r="F186" s="287">
        <v>5</v>
      </c>
      <c r="G186" s="284">
        <v>5</v>
      </c>
      <c r="H186" s="284">
        <v>5</v>
      </c>
      <c r="I186" s="284">
        <v>5</v>
      </c>
      <c r="J186" s="299">
        <v>5</v>
      </c>
      <c r="K186" s="304">
        <f t="shared" ref="K186:K197" si="28">I186-J186</f>
        <v>0</v>
      </c>
      <c r="L186" s="287">
        <v>350</v>
      </c>
      <c r="M186" s="287">
        <f t="shared" si="26"/>
        <v>0</v>
      </c>
      <c r="N186" s="287">
        <v>1</v>
      </c>
      <c r="O186" s="287">
        <f t="shared" ref="O186:O197" si="29">L186*N186</f>
        <v>350</v>
      </c>
      <c r="P186" s="287">
        <v>1</v>
      </c>
      <c r="Q186" s="287">
        <f t="shared" ref="Q186:Q197" si="30">L186*P186</f>
        <v>350</v>
      </c>
      <c r="R186" s="287">
        <v>1</v>
      </c>
      <c r="S186" s="287">
        <f t="shared" ref="S186:S197" si="31">L186*R186</f>
        <v>350</v>
      </c>
      <c r="T186" s="287">
        <v>2</v>
      </c>
      <c r="U186" s="287">
        <f t="shared" ref="U186:U197" si="32">L186*T186</f>
        <v>700</v>
      </c>
    </row>
    <row r="187" spans="1:21" ht="19" customHeight="1" x14ac:dyDescent="0.3">
      <c r="A187" s="281">
        <v>111</v>
      </c>
      <c r="B187" s="294" t="s">
        <v>1547</v>
      </c>
      <c r="C187" s="120" t="s">
        <v>1288</v>
      </c>
      <c r="D187" s="120">
        <v>100</v>
      </c>
      <c r="E187" s="120" t="s">
        <v>438</v>
      </c>
      <c r="F187" s="287">
        <v>9</v>
      </c>
      <c r="G187" s="284">
        <v>10</v>
      </c>
      <c r="H187" s="284">
        <v>10</v>
      </c>
      <c r="I187" s="284">
        <v>10</v>
      </c>
      <c r="J187" s="299">
        <v>0</v>
      </c>
      <c r="K187" s="304">
        <f t="shared" si="28"/>
        <v>10</v>
      </c>
      <c r="L187" s="287">
        <v>120</v>
      </c>
      <c r="M187" s="287">
        <f t="shared" si="26"/>
        <v>1200</v>
      </c>
      <c r="N187" s="287">
        <v>5</v>
      </c>
      <c r="O187" s="287">
        <f t="shared" si="29"/>
        <v>600</v>
      </c>
      <c r="P187" s="287">
        <v>0</v>
      </c>
      <c r="Q187" s="287">
        <f t="shared" si="30"/>
        <v>0</v>
      </c>
      <c r="R187" s="287">
        <v>5</v>
      </c>
      <c r="S187" s="287">
        <f t="shared" si="31"/>
        <v>600</v>
      </c>
      <c r="T187" s="287">
        <v>0</v>
      </c>
      <c r="U187" s="287">
        <f t="shared" si="32"/>
        <v>0</v>
      </c>
    </row>
    <row r="188" spans="1:21" ht="19" customHeight="1" x14ac:dyDescent="0.3">
      <c r="A188" s="281">
        <v>112</v>
      </c>
      <c r="B188" s="294" t="s">
        <v>1548</v>
      </c>
      <c r="C188" s="120" t="s">
        <v>1288</v>
      </c>
      <c r="D188" s="120">
        <v>100</v>
      </c>
      <c r="E188" s="120" t="s">
        <v>438</v>
      </c>
      <c r="F188" s="287">
        <v>9</v>
      </c>
      <c r="G188" s="284">
        <v>10</v>
      </c>
      <c r="H188" s="284">
        <v>10</v>
      </c>
      <c r="I188" s="284">
        <v>10</v>
      </c>
      <c r="J188" s="299">
        <v>0</v>
      </c>
      <c r="K188" s="304">
        <f t="shared" si="28"/>
        <v>10</v>
      </c>
      <c r="L188" s="287">
        <v>120</v>
      </c>
      <c r="M188" s="287">
        <f t="shared" si="26"/>
        <v>1200</v>
      </c>
      <c r="N188" s="287">
        <v>5</v>
      </c>
      <c r="O188" s="287">
        <f t="shared" si="29"/>
        <v>600</v>
      </c>
      <c r="P188" s="287">
        <v>0</v>
      </c>
      <c r="Q188" s="287">
        <f t="shared" si="30"/>
        <v>0</v>
      </c>
      <c r="R188" s="287">
        <v>5</v>
      </c>
      <c r="S188" s="287">
        <f t="shared" si="31"/>
        <v>600</v>
      </c>
      <c r="T188" s="287">
        <v>0</v>
      </c>
      <c r="U188" s="287">
        <f t="shared" si="32"/>
        <v>0</v>
      </c>
    </row>
    <row r="189" spans="1:21" ht="19" customHeight="1" x14ac:dyDescent="0.3">
      <c r="A189" s="281">
        <v>113</v>
      </c>
      <c r="B189" s="294" t="s">
        <v>1549</v>
      </c>
      <c r="C189" s="120" t="s">
        <v>1502</v>
      </c>
      <c r="D189" s="120">
        <v>1</v>
      </c>
      <c r="E189" s="120" t="s">
        <v>1502</v>
      </c>
      <c r="F189" s="287">
        <v>9</v>
      </c>
      <c r="G189" s="284">
        <v>7</v>
      </c>
      <c r="H189" s="284">
        <v>10</v>
      </c>
      <c r="I189" s="284">
        <v>10</v>
      </c>
      <c r="J189" s="299">
        <v>0</v>
      </c>
      <c r="K189" s="304">
        <f t="shared" si="28"/>
        <v>10</v>
      </c>
      <c r="L189" s="287">
        <v>700</v>
      </c>
      <c r="M189" s="287">
        <f t="shared" si="26"/>
        <v>7000</v>
      </c>
      <c r="N189" s="287">
        <v>10</v>
      </c>
      <c r="O189" s="287">
        <f t="shared" si="29"/>
        <v>7000</v>
      </c>
      <c r="P189" s="287">
        <v>0</v>
      </c>
      <c r="Q189" s="287">
        <f t="shared" si="30"/>
        <v>0</v>
      </c>
      <c r="R189" s="287">
        <v>0</v>
      </c>
      <c r="S189" s="287">
        <f t="shared" si="31"/>
        <v>0</v>
      </c>
      <c r="T189" s="287">
        <v>0</v>
      </c>
      <c r="U189" s="287">
        <f t="shared" si="32"/>
        <v>0</v>
      </c>
    </row>
    <row r="190" spans="1:21" ht="19" customHeight="1" x14ac:dyDescent="0.3">
      <c r="A190" s="281">
        <v>114</v>
      </c>
      <c r="B190" s="294" t="s">
        <v>1550</v>
      </c>
      <c r="C190" s="120" t="s">
        <v>39</v>
      </c>
      <c r="D190" s="120">
        <v>1</v>
      </c>
      <c r="E190" s="120" t="s">
        <v>39</v>
      </c>
      <c r="F190" s="287">
        <v>36</v>
      </c>
      <c r="G190" s="284">
        <v>37</v>
      </c>
      <c r="H190" s="284">
        <v>37</v>
      </c>
      <c r="I190" s="284">
        <v>37</v>
      </c>
      <c r="J190" s="299">
        <v>0</v>
      </c>
      <c r="K190" s="304">
        <f t="shared" si="28"/>
        <v>37</v>
      </c>
      <c r="L190" s="287">
        <v>380</v>
      </c>
      <c r="M190" s="287">
        <f t="shared" si="26"/>
        <v>14060</v>
      </c>
      <c r="N190" s="287">
        <v>10</v>
      </c>
      <c r="O190" s="287">
        <f t="shared" si="29"/>
        <v>3800</v>
      </c>
      <c r="P190" s="287">
        <v>7</v>
      </c>
      <c r="Q190" s="287">
        <f t="shared" si="30"/>
        <v>2660</v>
      </c>
      <c r="R190" s="287">
        <v>10</v>
      </c>
      <c r="S190" s="287">
        <f t="shared" si="31"/>
        <v>3800</v>
      </c>
      <c r="T190" s="287">
        <v>10</v>
      </c>
      <c r="U190" s="287">
        <f t="shared" si="32"/>
        <v>3800</v>
      </c>
    </row>
    <row r="191" spans="1:21" ht="19" customHeight="1" x14ac:dyDescent="0.3">
      <c r="A191" s="281">
        <v>115</v>
      </c>
      <c r="B191" s="294" t="s">
        <v>1551</v>
      </c>
      <c r="C191" s="120" t="s">
        <v>1552</v>
      </c>
      <c r="D191" s="120">
        <v>5</v>
      </c>
      <c r="E191" s="120" t="s">
        <v>1553</v>
      </c>
      <c r="F191" s="287">
        <v>0</v>
      </c>
      <c r="G191" s="284">
        <v>0</v>
      </c>
      <c r="H191" s="284">
        <v>0</v>
      </c>
      <c r="I191" s="284">
        <v>0</v>
      </c>
      <c r="J191" s="299">
        <v>0</v>
      </c>
      <c r="K191" s="304">
        <f t="shared" si="28"/>
        <v>0</v>
      </c>
      <c r="L191" s="287">
        <v>3950</v>
      </c>
      <c r="M191" s="287">
        <f t="shared" si="26"/>
        <v>0</v>
      </c>
      <c r="N191" s="287">
        <v>0</v>
      </c>
      <c r="O191" s="287">
        <f t="shared" si="29"/>
        <v>0</v>
      </c>
      <c r="P191" s="287">
        <v>0</v>
      </c>
      <c r="Q191" s="287">
        <f t="shared" si="30"/>
        <v>0</v>
      </c>
      <c r="R191" s="287">
        <v>0</v>
      </c>
      <c r="S191" s="287">
        <f t="shared" si="31"/>
        <v>0</v>
      </c>
      <c r="T191" s="287">
        <v>0</v>
      </c>
      <c r="U191" s="287">
        <f t="shared" si="32"/>
        <v>0</v>
      </c>
    </row>
    <row r="192" spans="1:21" ht="19" customHeight="1" x14ac:dyDescent="0.3">
      <c r="A192" s="281">
        <v>116</v>
      </c>
      <c r="B192" s="294" t="s">
        <v>1554</v>
      </c>
      <c r="C192" s="120" t="s">
        <v>1552</v>
      </c>
      <c r="D192" s="120">
        <v>5</v>
      </c>
      <c r="E192" s="120" t="s">
        <v>1553</v>
      </c>
      <c r="F192" s="287">
        <v>1</v>
      </c>
      <c r="G192" s="284">
        <v>1</v>
      </c>
      <c r="H192" s="284">
        <v>1</v>
      </c>
      <c r="I192" s="284">
        <v>1</v>
      </c>
      <c r="J192" s="299">
        <v>0</v>
      </c>
      <c r="K192" s="304">
        <f t="shared" si="28"/>
        <v>1</v>
      </c>
      <c r="L192" s="287">
        <v>2690</v>
      </c>
      <c r="M192" s="287">
        <f t="shared" si="26"/>
        <v>2690</v>
      </c>
      <c r="N192" s="287">
        <v>1</v>
      </c>
      <c r="O192" s="287">
        <f t="shared" si="29"/>
        <v>2690</v>
      </c>
      <c r="P192" s="287">
        <v>0</v>
      </c>
      <c r="Q192" s="287">
        <f t="shared" si="30"/>
        <v>0</v>
      </c>
      <c r="R192" s="287">
        <v>0</v>
      </c>
      <c r="S192" s="287">
        <f t="shared" si="31"/>
        <v>0</v>
      </c>
      <c r="T192" s="287">
        <v>0</v>
      </c>
      <c r="U192" s="287">
        <f t="shared" si="32"/>
        <v>0</v>
      </c>
    </row>
    <row r="193" spans="1:21" ht="19" customHeight="1" x14ac:dyDescent="0.3">
      <c r="A193" s="281">
        <v>117</v>
      </c>
      <c r="B193" s="294" t="s">
        <v>1555</v>
      </c>
      <c r="C193" s="120" t="s">
        <v>1552</v>
      </c>
      <c r="D193" s="120">
        <v>5</v>
      </c>
      <c r="E193" s="120" t="s">
        <v>1553</v>
      </c>
      <c r="F193" s="287">
        <v>1</v>
      </c>
      <c r="G193" s="284">
        <v>1</v>
      </c>
      <c r="H193" s="284">
        <v>1</v>
      </c>
      <c r="I193" s="284">
        <v>1</v>
      </c>
      <c r="J193" s="299">
        <v>0</v>
      </c>
      <c r="K193" s="304">
        <f t="shared" si="28"/>
        <v>1</v>
      </c>
      <c r="L193" s="287">
        <v>2690</v>
      </c>
      <c r="M193" s="287">
        <f t="shared" si="26"/>
        <v>2690</v>
      </c>
      <c r="N193" s="287">
        <v>1</v>
      </c>
      <c r="O193" s="287">
        <f t="shared" si="29"/>
        <v>2690</v>
      </c>
      <c r="P193" s="287">
        <v>0</v>
      </c>
      <c r="Q193" s="287">
        <f t="shared" si="30"/>
        <v>0</v>
      </c>
      <c r="R193" s="287">
        <v>0</v>
      </c>
      <c r="S193" s="287">
        <f t="shared" si="31"/>
        <v>0</v>
      </c>
      <c r="T193" s="287">
        <v>0</v>
      </c>
      <c r="U193" s="287">
        <f t="shared" si="32"/>
        <v>0</v>
      </c>
    </row>
    <row r="194" spans="1:21" ht="19" customHeight="1" x14ac:dyDescent="0.3">
      <c r="A194" s="281">
        <v>118</v>
      </c>
      <c r="B194" s="294" t="s">
        <v>1556</v>
      </c>
      <c r="C194" s="120" t="s">
        <v>1552</v>
      </c>
      <c r="D194" s="120">
        <v>1</v>
      </c>
      <c r="E194" s="120" t="s">
        <v>1552</v>
      </c>
      <c r="F194" s="287">
        <v>2</v>
      </c>
      <c r="G194" s="284">
        <v>2</v>
      </c>
      <c r="H194" s="284">
        <v>2</v>
      </c>
      <c r="I194" s="284">
        <v>2</v>
      </c>
      <c r="J194" s="299">
        <v>0</v>
      </c>
      <c r="K194" s="304">
        <f t="shared" si="28"/>
        <v>2</v>
      </c>
      <c r="L194" s="287">
        <v>4200</v>
      </c>
      <c r="M194" s="287">
        <f t="shared" si="26"/>
        <v>8400</v>
      </c>
      <c r="N194" s="287">
        <v>1</v>
      </c>
      <c r="O194" s="287">
        <f t="shared" si="29"/>
        <v>4200</v>
      </c>
      <c r="P194" s="287">
        <v>0</v>
      </c>
      <c r="Q194" s="287">
        <f t="shared" si="30"/>
        <v>0</v>
      </c>
      <c r="R194" s="287">
        <v>1</v>
      </c>
      <c r="S194" s="287">
        <f t="shared" si="31"/>
        <v>4200</v>
      </c>
      <c r="T194" s="287">
        <v>0</v>
      </c>
      <c r="U194" s="287">
        <f t="shared" si="32"/>
        <v>0</v>
      </c>
    </row>
    <row r="195" spans="1:21" ht="19" customHeight="1" x14ac:dyDescent="0.3">
      <c r="A195" s="281">
        <v>119</v>
      </c>
      <c r="B195" s="294" t="s">
        <v>1557</v>
      </c>
      <c r="C195" s="120" t="s">
        <v>70</v>
      </c>
      <c r="D195" s="120">
        <v>1</v>
      </c>
      <c r="E195" s="120" t="s">
        <v>1432</v>
      </c>
      <c r="F195" s="287">
        <v>0</v>
      </c>
      <c r="G195" s="284">
        <v>0</v>
      </c>
      <c r="H195" s="284">
        <v>2</v>
      </c>
      <c r="I195" s="284">
        <v>2</v>
      </c>
      <c r="J195" s="299">
        <v>0</v>
      </c>
      <c r="K195" s="304">
        <f t="shared" si="28"/>
        <v>2</v>
      </c>
      <c r="L195" s="287">
        <v>1850</v>
      </c>
      <c r="M195" s="287">
        <f t="shared" si="26"/>
        <v>3700</v>
      </c>
      <c r="N195" s="287">
        <v>1</v>
      </c>
      <c r="O195" s="287">
        <f t="shared" si="29"/>
        <v>1850</v>
      </c>
      <c r="P195" s="287">
        <v>0</v>
      </c>
      <c r="Q195" s="287">
        <f t="shared" si="30"/>
        <v>0</v>
      </c>
      <c r="R195" s="287">
        <v>1</v>
      </c>
      <c r="S195" s="287">
        <f t="shared" si="31"/>
        <v>1850</v>
      </c>
      <c r="T195" s="287">
        <v>0</v>
      </c>
      <c r="U195" s="287">
        <f t="shared" si="32"/>
        <v>0</v>
      </c>
    </row>
    <row r="196" spans="1:21" ht="19" customHeight="1" x14ac:dyDescent="0.3">
      <c r="A196" s="281">
        <v>120</v>
      </c>
      <c r="B196" s="294" t="s">
        <v>1558</v>
      </c>
      <c r="C196" s="120" t="s">
        <v>49</v>
      </c>
      <c r="D196" s="120">
        <v>1</v>
      </c>
      <c r="E196" s="120" t="s">
        <v>1432</v>
      </c>
      <c r="F196" s="287">
        <v>0</v>
      </c>
      <c r="G196" s="284">
        <v>0</v>
      </c>
      <c r="H196" s="284">
        <v>1</v>
      </c>
      <c r="I196" s="284">
        <v>1</v>
      </c>
      <c r="J196" s="299">
        <v>0</v>
      </c>
      <c r="K196" s="304">
        <f t="shared" si="28"/>
        <v>1</v>
      </c>
      <c r="L196" s="287">
        <v>790</v>
      </c>
      <c r="M196" s="287">
        <f t="shared" si="26"/>
        <v>790</v>
      </c>
      <c r="N196" s="287">
        <v>0</v>
      </c>
      <c r="O196" s="287">
        <f t="shared" si="29"/>
        <v>0</v>
      </c>
      <c r="P196" s="287">
        <v>0</v>
      </c>
      <c r="Q196" s="287">
        <f t="shared" si="30"/>
        <v>0</v>
      </c>
      <c r="R196" s="287">
        <v>1</v>
      </c>
      <c r="S196" s="287">
        <f t="shared" si="31"/>
        <v>790</v>
      </c>
      <c r="T196" s="287">
        <v>0</v>
      </c>
      <c r="U196" s="287">
        <f t="shared" si="32"/>
        <v>0</v>
      </c>
    </row>
    <row r="197" spans="1:21" ht="19" customHeight="1" x14ac:dyDescent="0.3">
      <c r="A197" s="281">
        <v>121</v>
      </c>
      <c r="B197" s="294" t="s">
        <v>1559</v>
      </c>
      <c r="C197" s="120" t="s">
        <v>424</v>
      </c>
      <c r="D197" s="120">
        <v>1</v>
      </c>
      <c r="E197" s="120" t="s">
        <v>438</v>
      </c>
      <c r="F197" s="287">
        <v>0</v>
      </c>
      <c r="G197" s="284">
        <v>0</v>
      </c>
      <c r="H197" s="284">
        <v>2</v>
      </c>
      <c r="I197" s="284">
        <v>2</v>
      </c>
      <c r="J197" s="299">
        <v>0</v>
      </c>
      <c r="K197" s="304">
        <f t="shared" si="28"/>
        <v>2</v>
      </c>
      <c r="L197" s="287">
        <v>1700</v>
      </c>
      <c r="M197" s="287">
        <f t="shared" si="26"/>
        <v>3400</v>
      </c>
      <c r="N197" s="287">
        <v>0</v>
      </c>
      <c r="O197" s="287">
        <f t="shared" si="29"/>
        <v>0</v>
      </c>
      <c r="P197" s="287">
        <v>1</v>
      </c>
      <c r="Q197" s="287">
        <f t="shared" si="30"/>
        <v>1700</v>
      </c>
      <c r="R197" s="287">
        <v>0</v>
      </c>
      <c r="S197" s="287">
        <f t="shared" si="31"/>
        <v>0</v>
      </c>
      <c r="T197" s="287">
        <v>1</v>
      </c>
      <c r="U197" s="287">
        <f t="shared" si="32"/>
        <v>1700</v>
      </c>
    </row>
    <row r="198" spans="1:21" ht="19" customHeight="1" x14ac:dyDescent="0.3">
      <c r="A198" s="120"/>
      <c r="B198" s="416" t="s">
        <v>1238</v>
      </c>
      <c r="C198" s="416"/>
      <c r="D198" s="416"/>
      <c r="E198" s="416"/>
      <c r="F198" s="416"/>
      <c r="G198" s="416"/>
      <c r="H198" s="416"/>
      <c r="I198" s="416"/>
      <c r="J198" s="416"/>
      <c r="K198" s="416"/>
      <c r="L198" s="416"/>
      <c r="M198" s="316">
        <f>SUM(O198,Q198,S198,U198)</f>
        <v>412086.95999999996</v>
      </c>
      <c r="N198" s="287" t="s">
        <v>1560</v>
      </c>
      <c r="O198" s="316">
        <f>SUM(O5:O16,O17:O63,O64:O94,O95,O97:O102,O112:O144,O148:O163,O145,O164:O194)</f>
        <v>153661.74</v>
      </c>
      <c r="P198" s="287" t="s">
        <v>1561</v>
      </c>
      <c r="Q198" s="316">
        <f>SUM(Q5:Q16,Q17:Q63,Q64:Q94,Q95,Q97:Q102,Q112:Q144,Q148:Q163,Q145,Q164:Q194)</f>
        <v>96281.74</v>
      </c>
      <c r="R198" s="287" t="s">
        <v>1562</v>
      </c>
      <c r="S198" s="316">
        <f>SUM(S5:S16,S17:S63,S64:S94,S95,S97:S102,S112:S144,S148:S163,S145,S164:S194)</f>
        <v>88711.74</v>
      </c>
      <c r="T198" s="287" t="s">
        <v>1563</v>
      </c>
      <c r="U198" s="316">
        <f>SUM(U5:U16,U17:U63,U64:U94,U95,U97:U102,U112:U144,U148:U163,U145,U164:U194)</f>
        <v>73431.740000000005</v>
      </c>
    </row>
    <row r="199" spans="1:21" ht="19" customHeight="1" x14ac:dyDescent="0.3">
      <c r="A199" s="202"/>
      <c r="B199" s="220"/>
      <c r="C199" s="220"/>
      <c r="D199" s="220"/>
      <c r="E199" s="220"/>
      <c r="F199" s="220"/>
      <c r="G199" s="221"/>
      <c r="H199" s="220"/>
      <c r="I199" s="220"/>
      <c r="J199" s="220"/>
      <c r="K199" s="220"/>
      <c r="L199" s="220"/>
      <c r="M199" s="242"/>
      <c r="N199" s="242"/>
      <c r="O199" s="242"/>
      <c r="P199" s="242"/>
      <c r="Q199" s="242"/>
      <c r="R199" s="242"/>
      <c r="S199" s="242"/>
      <c r="T199" s="242"/>
      <c r="U199" s="242"/>
    </row>
    <row r="200" spans="1:21" s="224" customFormat="1" ht="19" customHeight="1" x14ac:dyDescent="0.3">
      <c r="A200" s="244"/>
      <c r="B200" s="417" t="s">
        <v>1476</v>
      </c>
      <c r="C200" s="417"/>
      <c r="D200" s="417"/>
      <c r="E200" s="417"/>
      <c r="F200" s="246"/>
      <c r="G200" s="417" t="s">
        <v>1435</v>
      </c>
      <c r="H200" s="417"/>
      <c r="I200" s="417"/>
      <c r="J200" s="417"/>
      <c r="K200" s="417"/>
      <c r="L200" s="246"/>
      <c r="M200" s="418" t="s">
        <v>1436</v>
      </c>
      <c r="N200" s="418"/>
      <c r="O200" s="418"/>
      <c r="P200" s="418"/>
      <c r="Q200" s="222"/>
      <c r="R200" s="418" t="s">
        <v>1436</v>
      </c>
      <c r="S200" s="418"/>
      <c r="T200" s="418"/>
      <c r="U200" s="418"/>
    </row>
    <row r="201" spans="1:21" s="224" customFormat="1" ht="19" customHeight="1" x14ac:dyDescent="0.3">
      <c r="A201" s="244"/>
      <c r="B201" s="414" t="s">
        <v>1437</v>
      </c>
      <c r="C201" s="414"/>
      <c r="D201" s="414"/>
      <c r="E201" s="414"/>
      <c r="F201" s="246"/>
      <c r="G201" s="414" t="s">
        <v>1438</v>
      </c>
      <c r="H201" s="414"/>
      <c r="I201" s="414"/>
      <c r="J201" s="414"/>
      <c r="K201" s="414"/>
      <c r="L201" s="246"/>
      <c r="M201" s="408" t="s">
        <v>1439</v>
      </c>
      <c r="N201" s="408"/>
      <c r="O201" s="408"/>
      <c r="P201" s="408"/>
      <c r="Q201" s="222"/>
      <c r="R201" s="418" t="s">
        <v>1440</v>
      </c>
      <c r="S201" s="418"/>
      <c r="T201" s="418"/>
      <c r="U201" s="418"/>
    </row>
    <row r="202" spans="1:21" s="224" customFormat="1" ht="19" customHeight="1" x14ac:dyDescent="0.3">
      <c r="A202" s="244"/>
      <c r="B202" s="414" t="s">
        <v>1441</v>
      </c>
      <c r="C202" s="414"/>
      <c r="D202" s="414"/>
      <c r="E202" s="414"/>
      <c r="F202" s="246"/>
      <c r="G202" s="414" t="s">
        <v>1442</v>
      </c>
      <c r="H202" s="414"/>
      <c r="I202" s="414"/>
      <c r="J202" s="414"/>
      <c r="K202" s="414"/>
      <c r="L202" s="246"/>
      <c r="M202" s="418" t="s">
        <v>615</v>
      </c>
      <c r="N202" s="418"/>
      <c r="O202" s="418"/>
      <c r="P202" s="418"/>
      <c r="Q202" s="222"/>
      <c r="R202" s="418" t="s">
        <v>1443</v>
      </c>
      <c r="S202" s="418"/>
      <c r="T202" s="418"/>
      <c r="U202" s="418"/>
    </row>
    <row r="203" spans="1:21" s="224" customFormat="1" ht="19" customHeight="1" x14ac:dyDescent="0.3">
      <c r="A203" s="244"/>
      <c r="B203" s="414" t="s">
        <v>677</v>
      </c>
      <c r="C203" s="414"/>
      <c r="D203" s="414"/>
      <c r="E203" s="414"/>
      <c r="F203" s="246"/>
      <c r="G203" s="414" t="s">
        <v>687</v>
      </c>
      <c r="H203" s="414"/>
      <c r="I203" s="414"/>
      <c r="J203" s="414"/>
      <c r="K203" s="414"/>
      <c r="L203" s="246"/>
      <c r="M203" s="418" t="s">
        <v>86</v>
      </c>
      <c r="N203" s="418"/>
      <c r="O203" s="418"/>
      <c r="P203" s="418"/>
      <c r="Q203" s="222"/>
      <c r="R203" s="418" t="s">
        <v>87</v>
      </c>
      <c r="S203" s="418"/>
      <c r="T203" s="418"/>
      <c r="U203" s="418"/>
    </row>
    <row r="204" spans="1:21" s="224" customFormat="1" ht="19" customHeight="1" x14ac:dyDescent="0.3">
      <c r="B204" s="225"/>
      <c r="C204" s="225"/>
      <c r="D204" s="225"/>
      <c r="E204" s="225"/>
      <c r="F204" s="225"/>
      <c r="G204" s="226"/>
      <c r="H204" s="225"/>
      <c r="I204" s="225"/>
      <c r="J204" s="225"/>
      <c r="K204" s="225"/>
      <c r="L204" s="225"/>
      <c r="M204" s="223"/>
      <c r="N204" s="223"/>
      <c r="O204" s="223"/>
      <c r="P204" s="223"/>
      <c r="Q204" s="227"/>
      <c r="R204" s="223"/>
      <c r="S204" s="223"/>
      <c r="T204" s="223"/>
      <c r="U204" s="223"/>
    </row>
    <row r="205" spans="1:21" s="224" customFormat="1" ht="19" customHeight="1" x14ac:dyDescent="0.3">
      <c r="B205" s="225"/>
      <c r="C205" s="225"/>
      <c r="D205" s="225"/>
      <c r="E205" s="225"/>
      <c r="F205" s="225"/>
      <c r="G205" s="226"/>
      <c r="H205" s="225"/>
      <c r="I205" s="225"/>
      <c r="J205" s="225"/>
      <c r="K205" s="225"/>
      <c r="L205" s="225"/>
      <c r="M205" s="223"/>
      <c r="N205" s="223"/>
      <c r="O205" s="223"/>
      <c r="P205" s="223"/>
      <c r="Q205" s="223"/>
      <c r="R205" s="223"/>
      <c r="S205" s="223"/>
      <c r="T205" s="223"/>
      <c r="U205" s="223"/>
    </row>
    <row r="206" spans="1:21" ht="19" customHeight="1" x14ac:dyDescent="0.3">
      <c r="B206" s="228"/>
      <c r="C206" s="228"/>
      <c r="D206" s="228"/>
      <c r="E206" s="228"/>
      <c r="F206" s="228"/>
      <c r="G206" s="229"/>
      <c r="H206" s="228"/>
      <c r="I206" s="228"/>
      <c r="J206" s="228"/>
      <c r="K206" s="228"/>
      <c r="L206" s="228"/>
    </row>
  </sheetData>
  <mergeCells count="265">
    <mergeCell ref="B203:E203"/>
    <mergeCell ref="G203:K203"/>
    <mergeCell ref="M203:P203"/>
    <mergeCell ref="R203:U203"/>
    <mergeCell ref="B201:E201"/>
    <mergeCell ref="G201:K201"/>
    <mergeCell ref="M201:P201"/>
    <mergeCell ref="R201:U201"/>
    <mergeCell ref="B202:E202"/>
    <mergeCell ref="G202:K202"/>
    <mergeCell ref="M202:P202"/>
    <mergeCell ref="R202:U202"/>
    <mergeCell ref="B198:L198"/>
    <mergeCell ref="B200:E200"/>
    <mergeCell ref="G200:K200"/>
    <mergeCell ref="M200:P200"/>
    <mergeCell ref="R200:U200"/>
    <mergeCell ref="K184:K185"/>
    <mergeCell ref="L184:L185"/>
    <mergeCell ref="M184:M185"/>
    <mergeCell ref="N184:O184"/>
    <mergeCell ref="P184:Q184"/>
    <mergeCell ref="R184:S184"/>
    <mergeCell ref="B182:U182"/>
    <mergeCell ref="A183:U183"/>
    <mergeCell ref="A184:A185"/>
    <mergeCell ref="B184:B185"/>
    <mergeCell ref="C184:C185"/>
    <mergeCell ref="D184:D185"/>
    <mergeCell ref="E184:E185"/>
    <mergeCell ref="F184:H184"/>
    <mergeCell ref="I184:I185"/>
    <mergeCell ref="J184:J185"/>
    <mergeCell ref="T184:U184"/>
    <mergeCell ref="B177:D177"/>
    <mergeCell ref="F177:K177"/>
    <mergeCell ref="M177:P177"/>
    <mergeCell ref="R177:U177"/>
    <mergeCell ref="B178:D178"/>
    <mergeCell ref="F178:K178"/>
    <mergeCell ref="M178:P178"/>
    <mergeCell ref="R178:U178"/>
    <mergeCell ref="T158:U158"/>
    <mergeCell ref="B175:D175"/>
    <mergeCell ref="G175:J175"/>
    <mergeCell ref="M175:P175"/>
    <mergeCell ref="R175:U175"/>
    <mergeCell ref="B176:D176"/>
    <mergeCell ref="G176:J176"/>
    <mergeCell ref="M176:P176"/>
    <mergeCell ref="R176:U176"/>
    <mergeCell ref="K158:K159"/>
    <mergeCell ref="L158:L159"/>
    <mergeCell ref="M158:M159"/>
    <mergeCell ref="N158:O158"/>
    <mergeCell ref="P158:Q158"/>
    <mergeCell ref="R158:S158"/>
    <mergeCell ref="B156:U156"/>
    <mergeCell ref="A157:U157"/>
    <mergeCell ref="A158:A159"/>
    <mergeCell ref="B158:B159"/>
    <mergeCell ref="C158:C159"/>
    <mergeCell ref="D158:D159"/>
    <mergeCell ref="E158:E159"/>
    <mergeCell ref="F158:H158"/>
    <mergeCell ref="I158:I159"/>
    <mergeCell ref="J158:J159"/>
    <mergeCell ref="B153:D153"/>
    <mergeCell ref="F153:K153"/>
    <mergeCell ref="M153:P153"/>
    <mergeCell ref="R153:U153"/>
    <mergeCell ref="B154:D154"/>
    <mergeCell ref="F154:K154"/>
    <mergeCell ref="M154:P154"/>
    <mergeCell ref="R154:U154"/>
    <mergeCell ref="T132:U132"/>
    <mergeCell ref="B151:D151"/>
    <mergeCell ref="G151:J151"/>
    <mergeCell ref="M151:P151"/>
    <mergeCell ref="R151:U151"/>
    <mergeCell ref="B152:D152"/>
    <mergeCell ref="G152:J152"/>
    <mergeCell ref="M152:P152"/>
    <mergeCell ref="R152:U152"/>
    <mergeCell ref="K132:K133"/>
    <mergeCell ref="L132:L133"/>
    <mergeCell ref="M132:M133"/>
    <mergeCell ref="N132:O132"/>
    <mergeCell ref="P132:Q132"/>
    <mergeCell ref="R132:S132"/>
    <mergeCell ref="B130:U130"/>
    <mergeCell ref="A131:U131"/>
    <mergeCell ref="A132:A133"/>
    <mergeCell ref="B132:B133"/>
    <mergeCell ref="C132:C133"/>
    <mergeCell ref="D132:D133"/>
    <mergeCell ref="E132:E133"/>
    <mergeCell ref="F132:H132"/>
    <mergeCell ref="I132:I133"/>
    <mergeCell ref="J132:J133"/>
    <mergeCell ref="B127:D127"/>
    <mergeCell ref="G127:J127"/>
    <mergeCell ref="M127:P127"/>
    <mergeCell ref="R127:U127"/>
    <mergeCell ref="B128:D128"/>
    <mergeCell ref="G128:J128"/>
    <mergeCell ref="M128:P128"/>
    <mergeCell ref="R128:U128"/>
    <mergeCell ref="T106:U106"/>
    <mergeCell ref="B125:D125"/>
    <mergeCell ref="G125:J125"/>
    <mergeCell ref="M125:P125"/>
    <mergeCell ref="R125:U125"/>
    <mergeCell ref="B126:D126"/>
    <mergeCell ref="G126:J126"/>
    <mergeCell ref="M126:P126"/>
    <mergeCell ref="R126:U126"/>
    <mergeCell ref="K106:K107"/>
    <mergeCell ref="L106:L107"/>
    <mergeCell ref="M106:M107"/>
    <mergeCell ref="N106:O106"/>
    <mergeCell ref="P106:Q106"/>
    <mergeCell ref="R106:S106"/>
    <mergeCell ref="B104:U104"/>
    <mergeCell ref="A105:U105"/>
    <mergeCell ref="A106:A107"/>
    <mergeCell ref="B106:B107"/>
    <mergeCell ref="C106:C107"/>
    <mergeCell ref="D106:D107"/>
    <mergeCell ref="E106:E107"/>
    <mergeCell ref="F106:H106"/>
    <mergeCell ref="I106:I107"/>
    <mergeCell ref="J106:J107"/>
    <mergeCell ref="B101:D101"/>
    <mergeCell ref="G101:J101"/>
    <mergeCell ref="M101:P101"/>
    <mergeCell ref="R101:U101"/>
    <mergeCell ref="B102:D102"/>
    <mergeCell ref="G102:J102"/>
    <mergeCell ref="M102:P102"/>
    <mergeCell ref="R102:U102"/>
    <mergeCell ref="T80:U80"/>
    <mergeCell ref="B99:D99"/>
    <mergeCell ref="G99:J99"/>
    <mergeCell ref="M99:P99"/>
    <mergeCell ref="R99:U99"/>
    <mergeCell ref="B100:D100"/>
    <mergeCell ref="G100:J100"/>
    <mergeCell ref="M100:P100"/>
    <mergeCell ref="R100:U100"/>
    <mergeCell ref="K80:K81"/>
    <mergeCell ref="L80:L81"/>
    <mergeCell ref="M80:M81"/>
    <mergeCell ref="N80:O80"/>
    <mergeCell ref="P80:Q80"/>
    <mergeCell ref="R80:S80"/>
    <mergeCell ref="B78:U78"/>
    <mergeCell ref="A79:U79"/>
    <mergeCell ref="A80:A81"/>
    <mergeCell ref="B80:B81"/>
    <mergeCell ref="C80:C81"/>
    <mergeCell ref="D80:D81"/>
    <mergeCell ref="E80:E81"/>
    <mergeCell ref="F80:H80"/>
    <mergeCell ref="I80:I81"/>
    <mergeCell ref="J80:J81"/>
    <mergeCell ref="B74:D74"/>
    <mergeCell ref="G74:J74"/>
    <mergeCell ref="M74:P74"/>
    <mergeCell ref="R74:U74"/>
    <mergeCell ref="B75:D75"/>
    <mergeCell ref="G75:J75"/>
    <mergeCell ref="M75:P75"/>
    <mergeCell ref="R75:U75"/>
    <mergeCell ref="T54:U54"/>
    <mergeCell ref="B72:D72"/>
    <mergeCell ref="G72:J72"/>
    <mergeCell ref="M72:P72"/>
    <mergeCell ref="R72:U72"/>
    <mergeCell ref="B73:D73"/>
    <mergeCell ref="G73:J73"/>
    <mergeCell ref="M73:P73"/>
    <mergeCell ref="R73:U73"/>
    <mergeCell ref="K54:K55"/>
    <mergeCell ref="L54:L55"/>
    <mergeCell ref="M54:M55"/>
    <mergeCell ref="N54:O54"/>
    <mergeCell ref="P54:Q54"/>
    <mergeCell ref="R54:S54"/>
    <mergeCell ref="B52:U52"/>
    <mergeCell ref="A53:U53"/>
    <mergeCell ref="A54:A55"/>
    <mergeCell ref="B54:B55"/>
    <mergeCell ref="C54:C55"/>
    <mergeCell ref="D54:D55"/>
    <mergeCell ref="E54:E55"/>
    <mergeCell ref="F54:H54"/>
    <mergeCell ref="I54:I55"/>
    <mergeCell ref="J54:J55"/>
    <mergeCell ref="B49:D49"/>
    <mergeCell ref="G49:J49"/>
    <mergeCell ref="L49:O49"/>
    <mergeCell ref="R49:U49"/>
    <mergeCell ref="B50:D50"/>
    <mergeCell ref="G50:J50"/>
    <mergeCell ref="L50:O50"/>
    <mergeCell ref="R50:U50"/>
    <mergeCell ref="T28:U28"/>
    <mergeCell ref="B47:D47"/>
    <mergeCell ref="G47:J47"/>
    <mergeCell ref="L47:O47"/>
    <mergeCell ref="R47:U47"/>
    <mergeCell ref="B48:D48"/>
    <mergeCell ref="G48:J48"/>
    <mergeCell ref="L48:O48"/>
    <mergeCell ref="R48:U48"/>
    <mergeCell ref="K28:K29"/>
    <mergeCell ref="L28:L29"/>
    <mergeCell ref="M28:M29"/>
    <mergeCell ref="N28:O28"/>
    <mergeCell ref="P28:Q28"/>
    <mergeCell ref="R28:S28"/>
    <mergeCell ref="B26:U26"/>
    <mergeCell ref="A27:U27"/>
    <mergeCell ref="A28:A29"/>
    <mergeCell ref="B28:B29"/>
    <mergeCell ref="C28:C29"/>
    <mergeCell ref="D28:D29"/>
    <mergeCell ref="E28:E29"/>
    <mergeCell ref="F28:H28"/>
    <mergeCell ref="I28:I29"/>
    <mergeCell ref="J28:J29"/>
    <mergeCell ref="A1:U1"/>
    <mergeCell ref="B24:D24"/>
    <mergeCell ref="G24:J24"/>
    <mergeCell ref="M24:P24"/>
    <mergeCell ref="R24:U24"/>
    <mergeCell ref="B25:D25"/>
    <mergeCell ref="G25:J25"/>
    <mergeCell ref="M25:P25"/>
    <mergeCell ref="R25:U25"/>
    <mergeCell ref="T3:U3"/>
    <mergeCell ref="B22:D22"/>
    <mergeCell ref="G22:J22"/>
    <mergeCell ref="M22:P22"/>
    <mergeCell ref="R22:U22"/>
    <mergeCell ref="B23:D23"/>
    <mergeCell ref="G23:J23"/>
    <mergeCell ref="M23:P23"/>
    <mergeCell ref="R23:U23"/>
    <mergeCell ref="K3:K4"/>
    <mergeCell ref="L3:L4"/>
    <mergeCell ref="M3:M4"/>
    <mergeCell ref="N3:O3"/>
    <mergeCell ref="P3:Q3"/>
    <mergeCell ref="R3:S3"/>
    <mergeCell ref="A2:U2"/>
    <mergeCell ref="A3:A4"/>
    <mergeCell ref="B3:B4"/>
    <mergeCell ref="C3:C4"/>
    <mergeCell ref="D3:D4"/>
    <mergeCell ref="E3:E4"/>
    <mergeCell ref="F3:H3"/>
    <mergeCell ref="I3:I4"/>
    <mergeCell ref="J3:J4"/>
  </mergeCell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8"/>
  <sheetViews>
    <sheetView topLeftCell="A393" zoomScale="130" zoomScaleNormal="130" workbookViewId="0">
      <selection activeCell="G400" sqref="F400:G400"/>
    </sheetView>
  </sheetViews>
  <sheetFormatPr defaultColWidth="11" defaultRowHeight="15.75" customHeight="1" x14ac:dyDescent="0.3"/>
  <cols>
    <col min="1" max="1" width="4.25" style="34" customWidth="1"/>
    <col min="2" max="2" width="3.08203125" style="34" customWidth="1"/>
    <col min="3" max="3" width="6.9140625" style="34" customWidth="1"/>
    <col min="4" max="4" width="11" style="34" hidden="1" customWidth="1"/>
    <col min="5" max="5" width="22.33203125" style="43" customWidth="1"/>
    <col min="6" max="6" width="4.9140625" style="34" customWidth="1"/>
    <col min="7" max="7" width="5.25" style="34" customWidth="1"/>
    <col min="8" max="8" width="4.08203125" style="34" customWidth="1"/>
    <col min="9" max="9" width="4.9140625" style="34" customWidth="1"/>
    <col min="10" max="12" width="5.75" style="44" customWidth="1"/>
    <col min="13" max="13" width="6" style="44" customWidth="1"/>
    <col min="14" max="14" width="4.33203125" style="44" customWidth="1"/>
    <col min="15" max="15" width="6" style="44" customWidth="1"/>
    <col min="16" max="16" width="5.75" style="46" customWidth="1"/>
    <col min="17" max="17" width="8.75" style="46" customWidth="1"/>
    <col min="18" max="18" width="5.75" style="45" customWidth="1"/>
    <col min="19" max="19" width="8.33203125" style="45" customWidth="1"/>
    <col min="20" max="20" width="6" style="45" customWidth="1"/>
    <col min="21" max="21" width="8.25" style="45" bestFit="1" customWidth="1"/>
    <col min="22" max="22" width="5.75" style="45" customWidth="1"/>
    <col min="23" max="23" width="8.25" style="45" customWidth="1"/>
    <col min="24" max="24" width="5.58203125" style="45" customWidth="1"/>
    <col min="25" max="25" width="8.5" style="45" customWidth="1"/>
    <col min="26" max="26" width="5.33203125" style="34" customWidth="1"/>
    <col min="27" max="256" width="11" style="34"/>
    <col min="257" max="257" width="6.75" style="34" customWidth="1"/>
    <col min="258" max="258" width="4.5" style="34" customWidth="1"/>
    <col min="259" max="259" width="8" style="34" customWidth="1"/>
    <col min="260" max="260" width="0" style="34" hidden="1" customWidth="1"/>
    <col min="261" max="261" width="39.25" style="34" customWidth="1"/>
    <col min="262" max="262" width="9.25" style="34" customWidth="1"/>
    <col min="263" max="263" width="9.75" style="34" customWidth="1"/>
    <col min="264" max="264" width="7.75" style="34" customWidth="1"/>
    <col min="265" max="265" width="9.75" style="34" customWidth="1"/>
    <col min="266" max="268" width="10.5" style="34" customWidth="1"/>
    <col min="269" max="269" width="9.5" style="34" customWidth="1"/>
    <col min="270" max="270" width="8.75" style="34" customWidth="1"/>
    <col min="271" max="271" width="10.5" style="34" customWidth="1"/>
    <col min="272" max="272" width="6.33203125" style="34" customWidth="1"/>
    <col min="273" max="273" width="12" style="34" customWidth="1"/>
    <col min="274" max="274" width="10.08203125" style="34" customWidth="1"/>
    <col min="275" max="275" width="11.25" style="34" customWidth="1"/>
    <col min="276" max="276" width="11" style="34" customWidth="1"/>
    <col min="277" max="277" width="11.08203125" style="34" customWidth="1"/>
    <col min="278" max="278" width="11" style="34" customWidth="1"/>
    <col min="279" max="279" width="11.08203125" style="34" customWidth="1"/>
    <col min="280" max="281" width="11" style="34" customWidth="1"/>
    <col min="282" max="282" width="9.75" style="34" customWidth="1"/>
    <col min="283" max="512" width="11" style="34"/>
    <col min="513" max="513" width="6.75" style="34" customWidth="1"/>
    <col min="514" max="514" width="4.5" style="34" customWidth="1"/>
    <col min="515" max="515" width="8" style="34" customWidth="1"/>
    <col min="516" max="516" width="0" style="34" hidden="1" customWidth="1"/>
    <col min="517" max="517" width="39.25" style="34" customWidth="1"/>
    <col min="518" max="518" width="9.25" style="34" customWidth="1"/>
    <col min="519" max="519" width="9.75" style="34" customWidth="1"/>
    <col min="520" max="520" width="7.75" style="34" customWidth="1"/>
    <col min="521" max="521" width="9.75" style="34" customWidth="1"/>
    <col min="522" max="524" width="10.5" style="34" customWidth="1"/>
    <col min="525" max="525" width="9.5" style="34" customWidth="1"/>
    <col min="526" max="526" width="8.75" style="34" customWidth="1"/>
    <col min="527" max="527" width="10.5" style="34" customWidth="1"/>
    <col min="528" max="528" width="6.33203125" style="34" customWidth="1"/>
    <col min="529" max="529" width="12" style="34" customWidth="1"/>
    <col min="530" max="530" width="10.08203125" style="34" customWidth="1"/>
    <col min="531" max="531" width="11.25" style="34" customWidth="1"/>
    <col min="532" max="532" width="11" style="34" customWidth="1"/>
    <col min="533" max="533" width="11.08203125" style="34" customWidth="1"/>
    <col min="534" max="534" width="11" style="34" customWidth="1"/>
    <col min="535" max="535" width="11.08203125" style="34" customWidth="1"/>
    <col min="536" max="537" width="11" style="34" customWidth="1"/>
    <col min="538" max="538" width="9.75" style="34" customWidth="1"/>
    <col min="539" max="768" width="11" style="34"/>
    <col min="769" max="769" width="6.75" style="34" customWidth="1"/>
    <col min="770" max="770" width="4.5" style="34" customWidth="1"/>
    <col min="771" max="771" width="8" style="34" customWidth="1"/>
    <col min="772" max="772" width="0" style="34" hidden="1" customWidth="1"/>
    <col min="773" max="773" width="39.25" style="34" customWidth="1"/>
    <col min="774" max="774" width="9.25" style="34" customWidth="1"/>
    <col min="775" max="775" width="9.75" style="34" customWidth="1"/>
    <col min="776" max="776" width="7.75" style="34" customWidth="1"/>
    <col min="777" max="777" width="9.75" style="34" customWidth="1"/>
    <col min="778" max="780" width="10.5" style="34" customWidth="1"/>
    <col min="781" max="781" width="9.5" style="34" customWidth="1"/>
    <col min="782" max="782" width="8.75" style="34" customWidth="1"/>
    <col min="783" max="783" width="10.5" style="34" customWidth="1"/>
    <col min="784" max="784" width="6.33203125" style="34" customWidth="1"/>
    <col min="785" max="785" width="12" style="34" customWidth="1"/>
    <col min="786" max="786" width="10.08203125" style="34" customWidth="1"/>
    <col min="787" max="787" width="11.25" style="34" customWidth="1"/>
    <col min="788" max="788" width="11" style="34" customWidth="1"/>
    <col min="789" max="789" width="11.08203125" style="34" customWidth="1"/>
    <col min="790" max="790" width="11" style="34" customWidth="1"/>
    <col min="791" max="791" width="11.08203125" style="34" customWidth="1"/>
    <col min="792" max="793" width="11" style="34" customWidth="1"/>
    <col min="794" max="794" width="9.75" style="34" customWidth="1"/>
    <col min="795" max="1024" width="11" style="34"/>
    <col min="1025" max="1025" width="6.75" style="34" customWidth="1"/>
    <col min="1026" max="1026" width="4.5" style="34" customWidth="1"/>
    <col min="1027" max="1027" width="8" style="34" customWidth="1"/>
    <col min="1028" max="1028" width="0" style="34" hidden="1" customWidth="1"/>
    <col min="1029" max="1029" width="39.25" style="34" customWidth="1"/>
    <col min="1030" max="1030" width="9.25" style="34" customWidth="1"/>
    <col min="1031" max="1031" width="9.75" style="34" customWidth="1"/>
    <col min="1032" max="1032" width="7.75" style="34" customWidth="1"/>
    <col min="1033" max="1033" width="9.75" style="34" customWidth="1"/>
    <col min="1034" max="1036" width="10.5" style="34" customWidth="1"/>
    <col min="1037" max="1037" width="9.5" style="34" customWidth="1"/>
    <col min="1038" max="1038" width="8.75" style="34" customWidth="1"/>
    <col min="1039" max="1039" width="10.5" style="34" customWidth="1"/>
    <col min="1040" max="1040" width="6.33203125" style="34" customWidth="1"/>
    <col min="1041" max="1041" width="12" style="34" customWidth="1"/>
    <col min="1042" max="1042" width="10.08203125" style="34" customWidth="1"/>
    <col min="1043" max="1043" width="11.25" style="34" customWidth="1"/>
    <col min="1044" max="1044" width="11" style="34" customWidth="1"/>
    <col min="1045" max="1045" width="11.08203125" style="34" customWidth="1"/>
    <col min="1046" max="1046" width="11" style="34" customWidth="1"/>
    <col min="1047" max="1047" width="11.08203125" style="34" customWidth="1"/>
    <col min="1048" max="1049" width="11" style="34" customWidth="1"/>
    <col min="1050" max="1050" width="9.75" style="34" customWidth="1"/>
    <col min="1051" max="1280" width="11" style="34"/>
    <col min="1281" max="1281" width="6.75" style="34" customWidth="1"/>
    <col min="1282" max="1282" width="4.5" style="34" customWidth="1"/>
    <col min="1283" max="1283" width="8" style="34" customWidth="1"/>
    <col min="1284" max="1284" width="0" style="34" hidden="1" customWidth="1"/>
    <col min="1285" max="1285" width="39.25" style="34" customWidth="1"/>
    <col min="1286" max="1286" width="9.25" style="34" customWidth="1"/>
    <col min="1287" max="1287" width="9.75" style="34" customWidth="1"/>
    <col min="1288" max="1288" width="7.75" style="34" customWidth="1"/>
    <col min="1289" max="1289" width="9.75" style="34" customWidth="1"/>
    <col min="1290" max="1292" width="10.5" style="34" customWidth="1"/>
    <col min="1293" max="1293" width="9.5" style="34" customWidth="1"/>
    <col min="1294" max="1294" width="8.75" style="34" customWidth="1"/>
    <col min="1295" max="1295" width="10.5" style="34" customWidth="1"/>
    <col min="1296" max="1296" width="6.33203125" style="34" customWidth="1"/>
    <col min="1297" max="1297" width="12" style="34" customWidth="1"/>
    <col min="1298" max="1298" width="10.08203125" style="34" customWidth="1"/>
    <col min="1299" max="1299" width="11.25" style="34" customWidth="1"/>
    <col min="1300" max="1300" width="11" style="34" customWidth="1"/>
    <col min="1301" max="1301" width="11.08203125" style="34" customWidth="1"/>
    <col min="1302" max="1302" width="11" style="34" customWidth="1"/>
    <col min="1303" max="1303" width="11.08203125" style="34" customWidth="1"/>
    <col min="1304" max="1305" width="11" style="34" customWidth="1"/>
    <col min="1306" max="1306" width="9.75" style="34" customWidth="1"/>
    <col min="1307" max="1536" width="11" style="34"/>
    <col min="1537" max="1537" width="6.75" style="34" customWidth="1"/>
    <col min="1538" max="1538" width="4.5" style="34" customWidth="1"/>
    <col min="1539" max="1539" width="8" style="34" customWidth="1"/>
    <col min="1540" max="1540" width="0" style="34" hidden="1" customWidth="1"/>
    <col min="1541" max="1541" width="39.25" style="34" customWidth="1"/>
    <col min="1542" max="1542" width="9.25" style="34" customWidth="1"/>
    <col min="1543" max="1543" width="9.75" style="34" customWidth="1"/>
    <col min="1544" max="1544" width="7.75" style="34" customWidth="1"/>
    <col min="1545" max="1545" width="9.75" style="34" customWidth="1"/>
    <col min="1546" max="1548" width="10.5" style="34" customWidth="1"/>
    <col min="1549" max="1549" width="9.5" style="34" customWidth="1"/>
    <col min="1550" max="1550" width="8.75" style="34" customWidth="1"/>
    <col min="1551" max="1551" width="10.5" style="34" customWidth="1"/>
    <col min="1552" max="1552" width="6.33203125" style="34" customWidth="1"/>
    <col min="1553" max="1553" width="12" style="34" customWidth="1"/>
    <col min="1554" max="1554" width="10.08203125" style="34" customWidth="1"/>
    <col min="1555" max="1555" width="11.25" style="34" customWidth="1"/>
    <col min="1556" max="1556" width="11" style="34" customWidth="1"/>
    <col min="1557" max="1557" width="11.08203125" style="34" customWidth="1"/>
    <col min="1558" max="1558" width="11" style="34" customWidth="1"/>
    <col min="1559" max="1559" width="11.08203125" style="34" customWidth="1"/>
    <col min="1560" max="1561" width="11" style="34" customWidth="1"/>
    <col min="1562" max="1562" width="9.75" style="34" customWidth="1"/>
    <col min="1563" max="1792" width="11" style="34"/>
    <col min="1793" max="1793" width="6.75" style="34" customWidth="1"/>
    <col min="1794" max="1794" width="4.5" style="34" customWidth="1"/>
    <col min="1795" max="1795" width="8" style="34" customWidth="1"/>
    <col min="1796" max="1796" width="0" style="34" hidden="1" customWidth="1"/>
    <col min="1797" max="1797" width="39.25" style="34" customWidth="1"/>
    <col min="1798" max="1798" width="9.25" style="34" customWidth="1"/>
    <col min="1799" max="1799" width="9.75" style="34" customWidth="1"/>
    <col min="1800" max="1800" width="7.75" style="34" customWidth="1"/>
    <col min="1801" max="1801" width="9.75" style="34" customWidth="1"/>
    <col min="1802" max="1804" width="10.5" style="34" customWidth="1"/>
    <col min="1805" max="1805" width="9.5" style="34" customWidth="1"/>
    <col min="1806" max="1806" width="8.75" style="34" customWidth="1"/>
    <col min="1807" max="1807" width="10.5" style="34" customWidth="1"/>
    <col min="1808" max="1808" width="6.33203125" style="34" customWidth="1"/>
    <col min="1809" max="1809" width="12" style="34" customWidth="1"/>
    <col min="1810" max="1810" width="10.08203125" style="34" customWidth="1"/>
    <col min="1811" max="1811" width="11.25" style="34" customWidth="1"/>
    <col min="1812" max="1812" width="11" style="34" customWidth="1"/>
    <col min="1813" max="1813" width="11.08203125" style="34" customWidth="1"/>
    <col min="1814" max="1814" width="11" style="34" customWidth="1"/>
    <col min="1815" max="1815" width="11.08203125" style="34" customWidth="1"/>
    <col min="1816" max="1817" width="11" style="34" customWidth="1"/>
    <col min="1818" max="1818" width="9.75" style="34" customWidth="1"/>
    <col min="1819" max="2048" width="11" style="34"/>
    <col min="2049" max="2049" width="6.75" style="34" customWidth="1"/>
    <col min="2050" max="2050" width="4.5" style="34" customWidth="1"/>
    <col min="2051" max="2051" width="8" style="34" customWidth="1"/>
    <col min="2052" max="2052" width="0" style="34" hidden="1" customWidth="1"/>
    <col min="2053" max="2053" width="39.25" style="34" customWidth="1"/>
    <col min="2054" max="2054" width="9.25" style="34" customWidth="1"/>
    <col min="2055" max="2055" width="9.75" style="34" customWidth="1"/>
    <col min="2056" max="2056" width="7.75" style="34" customWidth="1"/>
    <col min="2057" max="2057" width="9.75" style="34" customWidth="1"/>
    <col min="2058" max="2060" width="10.5" style="34" customWidth="1"/>
    <col min="2061" max="2061" width="9.5" style="34" customWidth="1"/>
    <col min="2062" max="2062" width="8.75" style="34" customWidth="1"/>
    <col min="2063" max="2063" width="10.5" style="34" customWidth="1"/>
    <col min="2064" max="2064" width="6.33203125" style="34" customWidth="1"/>
    <col min="2065" max="2065" width="12" style="34" customWidth="1"/>
    <col min="2066" max="2066" width="10.08203125" style="34" customWidth="1"/>
    <col min="2067" max="2067" width="11.25" style="34" customWidth="1"/>
    <col min="2068" max="2068" width="11" style="34" customWidth="1"/>
    <col min="2069" max="2069" width="11.08203125" style="34" customWidth="1"/>
    <col min="2070" max="2070" width="11" style="34" customWidth="1"/>
    <col min="2071" max="2071" width="11.08203125" style="34" customWidth="1"/>
    <col min="2072" max="2073" width="11" style="34" customWidth="1"/>
    <col min="2074" max="2074" width="9.75" style="34" customWidth="1"/>
    <col min="2075" max="2304" width="11" style="34"/>
    <col min="2305" max="2305" width="6.75" style="34" customWidth="1"/>
    <col min="2306" max="2306" width="4.5" style="34" customWidth="1"/>
    <col min="2307" max="2307" width="8" style="34" customWidth="1"/>
    <col min="2308" max="2308" width="0" style="34" hidden="1" customWidth="1"/>
    <col min="2309" max="2309" width="39.25" style="34" customWidth="1"/>
    <col min="2310" max="2310" width="9.25" style="34" customWidth="1"/>
    <col min="2311" max="2311" width="9.75" style="34" customWidth="1"/>
    <col min="2312" max="2312" width="7.75" style="34" customWidth="1"/>
    <col min="2313" max="2313" width="9.75" style="34" customWidth="1"/>
    <col min="2314" max="2316" width="10.5" style="34" customWidth="1"/>
    <col min="2317" max="2317" width="9.5" style="34" customWidth="1"/>
    <col min="2318" max="2318" width="8.75" style="34" customWidth="1"/>
    <col min="2319" max="2319" width="10.5" style="34" customWidth="1"/>
    <col min="2320" max="2320" width="6.33203125" style="34" customWidth="1"/>
    <col min="2321" max="2321" width="12" style="34" customWidth="1"/>
    <col min="2322" max="2322" width="10.08203125" style="34" customWidth="1"/>
    <col min="2323" max="2323" width="11.25" style="34" customWidth="1"/>
    <col min="2324" max="2324" width="11" style="34" customWidth="1"/>
    <col min="2325" max="2325" width="11.08203125" style="34" customWidth="1"/>
    <col min="2326" max="2326" width="11" style="34" customWidth="1"/>
    <col min="2327" max="2327" width="11.08203125" style="34" customWidth="1"/>
    <col min="2328" max="2329" width="11" style="34" customWidth="1"/>
    <col min="2330" max="2330" width="9.75" style="34" customWidth="1"/>
    <col min="2331" max="2560" width="11" style="34"/>
    <col min="2561" max="2561" width="6.75" style="34" customWidth="1"/>
    <col min="2562" max="2562" width="4.5" style="34" customWidth="1"/>
    <col min="2563" max="2563" width="8" style="34" customWidth="1"/>
    <col min="2564" max="2564" width="0" style="34" hidden="1" customWidth="1"/>
    <col min="2565" max="2565" width="39.25" style="34" customWidth="1"/>
    <col min="2566" max="2566" width="9.25" style="34" customWidth="1"/>
    <col min="2567" max="2567" width="9.75" style="34" customWidth="1"/>
    <col min="2568" max="2568" width="7.75" style="34" customWidth="1"/>
    <col min="2569" max="2569" width="9.75" style="34" customWidth="1"/>
    <col min="2570" max="2572" width="10.5" style="34" customWidth="1"/>
    <col min="2573" max="2573" width="9.5" style="34" customWidth="1"/>
    <col min="2574" max="2574" width="8.75" style="34" customWidth="1"/>
    <col min="2575" max="2575" width="10.5" style="34" customWidth="1"/>
    <col min="2576" max="2576" width="6.33203125" style="34" customWidth="1"/>
    <col min="2577" max="2577" width="12" style="34" customWidth="1"/>
    <col min="2578" max="2578" width="10.08203125" style="34" customWidth="1"/>
    <col min="2579" max="2579" width="11.25" style="34" customWidth="1"/>
    <col min="2580" max="2580" width="11" style="34" customWidth="1"/>
    <col min="2581" max="2581" width="11.08203125" style="34" customWidth="1"/>
    <col min="2582" max="2582" width="11" style="34" customWidth="1"/>
    <col min="2583" max="2583" width="11.08203125" style="34" customWidth="1"/>
    <col min="2584" max="2585" width="11" style="34" customWidth="1"/>
    <col min="2586" max="2586" width="9.75" style="34" customWidth="1"/>
    <col min="2587" max="2816" width="11" style="34"/>
    <col min="2817" max="2817" width="6.75" style="34" customWidth="1"/>
    <col min="2818" max="2818" width="4.5" style="34" customWidth="1"/>
    <col min="2819" max="2819" width="8" style="34" customWidth="1"/>
    <col min="2820" max="2820" width="0" style="34" hidden="1" customWidth="1"/>
    <col min="2821" max="2821" width="39.25" style="34" customWidth="1"/>
    <col min="2822" max="2822" width="9.25" style="34" customWidth="1"/>
    <col min="2823" max="2823" width="9.75" style="34" customWidth="1"/>
    <col min="2824" max="2824" width="7.75" style="34" customWidth="1"/>
    <col min="2825" max="2825" width="9.75" style="34" customWidth="1"/>
    <col min="2826" max="2828" width="10.5" style="34" customWidth="1"/>
    <col min="2829" max="2829" width="9.5" style="34" customWidth="1"/>
    <col min="2830" max="2830" width="8.75" style="34" customWidth="1"/>
    <col min="2831" max="2831" width="10.5" style="34" customWidth="1"/>
    <col min="2832" max="2832" width="6.33203125" style="34" customWidth="1"/>
    <col min="2833" max="2833" width="12" style="34" customWidth="1"/>
    <col min="2834" max="2834" width="10.08203125" style="34" customWidth="1"/>
    <col min="2835" max="2835" width="11.25" style="34" customWidth="1"/>
    <col min="2836" max="2836" width="11" style="34" customWidth="1"/>
    <col min="2837" max="2837" width="11.08203125" style="34" customWidth="1"/>
    <col min="2838" max="2838" width="11" style="34" customWidth="1"/>
    <col min="2839" max="2839" width="11.08203125" style="34" customWidth="1"/>
    <col min="2840" max="2841" width="11" style="34" customWidth="1"/>
    <col min="2842" max="2842" width="9.75" style="34" customWidth="1"/>
    <col min="2843" max="3072" width="11" style="34"/>
    <col min="3073" max="3073" width="6.75" style="34" customWidth="1"/>
    <col min="3074" max="3074" width="4.5" style="34" customWidth="1"/>
    <col min="3075" max="3075" width="8" style="34" customWidth="1"/>
    <col min="3076" max="3076" width="0" style="34" hidden="1" customWidth="1"/>
    <col min="3077" max="3077" width="39.25" style="34" customWidth="1"/>
    <col min="3078" max="3078" width="9.25" style="34" customWidth="1"/>
    <col min="3079" max="3079" width="9.75" style="34" customWidth="1"/>
    <col min="3080" max="3080" width="7.75" style="34" customWidth="1"/>
    <col min="3081" max="3081" width="9.75" style="34" customWidth="1"/>
    <col min="3082" max="3084" width="10.5" style="34" customWidth="1"/>
    <col min="3085" max="3085" width="9.5" style="34" customWidth="1"/>
    <col min="3086" max="3086" width="8.75" style="34" customWidth="1"/>
    <col min="3087" max="3087" width="10.5" style="34" customWidth="1"/>
    <col min="3088" max="3088" width="6.33203125" style="34" customWidth="1"/>
    <col min="3089" max="3089" width="12" style="34" customWidth="1"/>
    <col min="3090" max="3090" width="10.08203125" style="34" customWidth="1"/>
    <col min="3091" max="3091" width="11.25" style="34" customWidth="1"/>
    <col min="3092" max="3092" width="11" style="34" customWidth="1"/>
    <col min="3093" max="3093" width="11.08203125" style="34" customWidth="1"/>
    <col min="3094" max="3094" width="11" style="34" customWidth="1"/>
    <col min="3095" max="3095" width="11.08203125" style="34" customWidth="1"/>
    <col min="3096" max="3097" width="11" style="34" customWidth="1"/>
    <col min="3098" max="3098" width="9.75" style="34" customWidth="1"/>
    <col min="3099" max="3328" width="11" style="34"/>
    <col min="3329" max="3329" width="6.75" style="34" customWidth="1"/>
    <col min="3330" max="3330" width="4.5" style="34" customWidth="1"/>
    <col min="3331" max="3331" width="8" style="34" customWidth="1"/>
    <col min="3332" max="3332" width="0" style="34" hidden="1" customWidth="1"/>
    <col min="3333" max="3333" width="39.25" style="34" customWidth="1"/>
    <col min="3334" max="3334" width="9.25" style="34" customWidth="1"/>
    <col min="3335" max="3335" width="9.75" style="34" customWidth="1"/>
    <col min="3336" max="3336" width="7.75" style="34" customWidth="1"/>
    <col min="3337" max="3337" width="9.75" style="34" customWidth="1"/>
    <col min="3338" max="3340" width="10.5" style="34" customWidth="1"/>
    <col min="3341" max="3341" width="9.5" style="34" customWidth="1"/>
    <col min="3342" max="3342" width="8.75" style="34" customWidth="1"/>
    <col min="3343" max="3343" width="10.5" style="34" customWidth="1"/>
    <col min="3344" max="3344" width="6.33203125" style="34" customWidth="1"/>
    <col min="3345" max="3345" width="12" style="34" customWidth="1"/>
    <col min="3346" max="3346" width="10.08203125" style="34" customWidth="1"/>
    <col min="3347" max="3347" width="11.25" style="34" customWidth="1"/>
    <col min="3348" max="3348" width="11" style="34" customWidth="1"/>
    <col min="3349" max="3349" width="11.08203125" style="34" customWidth="1"/>
    <col min="3350" max="3350" width="11" style="34" customWidth="1"/>
    <col min="3351" max="3351" width="11.08203125" style="34" customWidth="1"/>
    <col min="3352" max="3353" width="11" style="34" customWidth="1"/>
    <col min="3354" max="3354" width="9.75" style="34" customWidth="1"/>
    <col min="3355" max="3584" width="11" style="34"/>
    <col min="3585" max="3585" width="6.75" style="34" customWidth="1"/>
    <col min="3586" max="3586" width="4.5" style="34" customWidth="1"/>
    <col min="3587" max="3587" width="8" style="34" customWidth="1"/>
    <col min="3588" max="3588" width="0" style="34" hidden="1" customWidth="1"/>
    <col min="3589" max="3589" width="39.25" style="34" customWidth="1"/>
    <col min="3590" max="3590" width="9.25" style="34" customWidth="1"/>
    <col min="3591" max="3591" width="9.75" style="34" customWidth="1"/>
    <col min="3592" max="3592" width="7.75" style="34" customWidth="1"/>
    <col min="3593" max="3593" width="9.75" style="34" customWidth="1"/>
    <col min="3594" max="3596" width="10.5" style="34" customWidth="1"/>
    <col min="3597" max="3597" width="9.5" style="34" customWidth="1"/>
    <col min="3598" max="3598" width="8.75" style="34" customWidth="1"/>
    <col min="3599" max="3599" width="10.5" style="34" customWidth="1"/>
    <col min="3600" max="3600" width="6.33203125" style="34" customWidth="1"/>
    <col min="3601" max="3601" width="12" style="34" customWidth="1"/>
    <col min="3602" max="3602" width="10.08203125" style="34" customWidth="1"/>
    <col min="3603" max="3603" width="11.25" style="34" customWidth="1"/>
    <col min="3604" max="3604" width="11" style="34" customWidth="1"/>
    <col min="3605" max="3605" width="11.08203125" style="34" customWidth="1"/>
    <col min="3606" max="3606" width="11" style="34" customWidth="1"/>
    <col min="3607" max="3607" width="11.08203125" style="34" customWidth="1"/>
    <col min="3608" max="3609" width="11" style="34" customWidth="1"/>
    <col min="3610" max="3610" width="9.75" style="34" customWidth="1"/>
    <col min="3611" max="3840" width="11" style="34"/>
    <col min="3841" max="3841" width="6.75" style="34" customWidth="1"/>
    <col min="3842" max="3842" width="4.5" style="34" customWidth="1"/>
    <col min="3843" max="3843" width="8" style="34" customWidth="1"/>
    <col min="3844" max="3844" width="0" style="34" hidden="1" customWidth="1"/>
    <col min="3845" max="3845" width="39.25" style="34" customWidth="1"/>
    <col min="3846" max="3846" width="9.25" style="34" customWidth="1"/>
    <col min="3847" max="3847" width="9.75" style="34" customWidth="1"/>
    <col min="3848" max="3848" width="7.75" style="34" customWidth="1"/>
    <col min="3849" max="3849" width="9.75" style="34" customWidth="1"/>
    <col min="3850" max="3852" width="10.5" style="34" customWidth="1"/>
    <col min="3853" max="3853" width="9.5" style="34" customWidth="1"/>
    <col min="3854" max="3854" width="8.75" style="34" customWidth="1"/>
    <col min="3855" max="3855" width="10.5" style="34" customWidth="1"/>
    <col min="3856" max="3856" width="6.33203125" style="34" customWidth="1"/>
    <col min="3857" max="3857" width="12" style="34" customWidth="1"/>
    <col min="3858" max="3858" width="10.08203125" style="34" customWidth="1"/>
    <col min="3859" max="3859" width="11.25" style="34" customWidth="1"/>
    <col min="3860" max="3860" width="11" style="34" customWidth="1"/>
    <col min="3861" max="3861" width="11.08203125" style="34" customWidth="1"/>
    <col min="3862" max="3862" width="11" style="34" customWidth="1"/>
    <col min="3863" max="3863" width="11.08203125" style="34" customWidth="1"/>
    <col min="3864" max="3865" width="11" style="34" customWidth="1"/>
    <col min="3866" max="3866" width="9.75" style="34" customWidth="1"/>
    <col min="3867" max="4096" width="11" style="34"/>
    <col min="4097" max="4097" width="6.75" style="34" customWidth="1"/>
    <col min="4098" max="4098" width="4.5" style="34" customWidth="1"/>
    <col min="4099" max="4099" width="8" style="34" customWidth="1"/>
    <col min="4100" max="4100" width="0" style="34" hidden="1" customWidth="1"/>
    <col min="4101" max="4101" width="39.25" style="34" customWidth="1"/>
    <col min="4102" max="4102" width="9.25" style="34" customWidth="1"/>
    <col min="4103" max="4103" width="9.75" style="34" customWidth="1"/>
    <col min="4104" max="4104" width="7.75" style="34" customWidth="1"/>
    <col min="4105" max="4105" width="9.75" style="34" customWidth="1"/>
    <col min="4106" max="4108" width="10.5" style="34" customWidth="1"/>
    <col min="4109" max="4109" width="9.5" style="34" customWidth="1"/>
    <col min="4110" max="4110" width="8.75" style="34" customWidth="1"/>
    <col min="4111" max="4111" width="10.5" style="34" customWidth="1"/>
    <col min="4112" max="4112" width="6.33203125" style="34" customWidth="1"/>
    <col min="4113" max="4113" width="12" style="34" customWidth="1"/>
    <col min="4114" max="4114" width="10.08203125" style="34" customWidth="1"/>
    <col min="4115" max="4115" width="11.25" style="34" customWidth="1"/>
    <col min="4116" max="4116" width="11" style="34" customWidth="1"/>
    <col min="4117" max="4117" width="11.08203125" style="34" customWidth="1"/>
    <col min="4118" max="4118" width="11" style="34" customWidth="1"/>
    <col min="4119" max="4119" width="11.08203125" style="34" customWidth="1"/>
    <col min="4120" max="4121" width="11" style="34" customWidth="1"/>
    <col min="4122" max="4122" width="9.75" style="34" customWidth="1"/>
    <col min="4123" max="4352" width="11" style="34"/>
    <col min="4353" max="4353" width="6.75" style="34" customWidth="1"/>
    <col min="4354" max="4354" width="4.5" style="34" customWidth="1"/>
    <col min="4355" max="4355" width="8" style="34" customWidth="1"/>
    <col min="4356" max="4356" width="0" style="34" hidden="1" customWidth="1"/>
    <col min="4357" max="4357" width="39.25" style="34" customWidth="1"/>
    <col min="4358" max="4358" width="9.25" style="34" customWidth="1"/>
    <col min="4359" max="4359" width="9.75" style="34" customWidth="1"/>
    <col min="4360" max="4360" width="7.75" style="34" customWidth="1"/>
    <col min="4361" max="4361" width="9.75" style="34" customWidth="1"/>
    <col min="4362" max="4364" width="10.5" style="34" customWidth="1"/>
    <col min="4365" max="4365" width="9.5" style="34" customWidth="1"/>
    <col min="4366" max="4366" width="8.75" style="34" customWidth="1"/>
    <col min="4367" max="4367" width="10.5" style="34" customWidth="1"/>
    <col min="4368" max="4368" width="6.33203125" style="34" customWidth="1"/>
    <col min="4369" max="4369" width="12" style="34" customWidth="1"/>
    <col min="4370" max="4370" width="10.08203125" style="34" customWidth="1"/>
    <col min="4371" max="4371" width="11.25" style="34" customWidth="1"/>
    <col min="4372" max="4372" width="11" style="34" customWidth="1"/>
    <col min="4373" max="4373" width="11.08203125" style="34" customWidth="1"/>
    <col min="4374" max="4374" width="11" style="34" customWidth="1"/>
    <col min="4375" max="4375" width="11.08203125" style="34" customWidth="1"/>
    <col min="4376" max="4377" width="11" style="34" customWidth="1"/>
    <col min="4378" max="4378" width="9.75" style="34" customWidth="1"/>
    <col min="4379" max="4608" width="11" style="34"/>
    <col min="4609" max="4609" width="6.75" style="34" customWidth="1"/>
    <col min="4610" max="4610" width="4.5" style="34" customWidth="1"/>
    <col min="4611" max="4611" width="8" style="34" customWidth="1"/>
    <col min="4612" max="4612" width="0" style="34" hidden="1" customWidth="1"/>
    <col min="4613" max="4613" width="39.25" style="34" customWidth="1"/>
    <col min="4614" max="4614" width="9.25" style="34" customWidth="1"/>
    <col min="4615" max="4615" width="9.75" style="34" customWidth="1"/>
    <col min="4616" max="4616" width="7.75" style="34" customWidth="1"/>
    <col min="4617" max="4617" width="9.75" style="34" customWidth="1"/>
    <col min="4618" max="4620" width="10.5" style="34" customWidth="1"/>
    <col min="4621" max="4621" width="9.5" style="34" customWidth="1"/>
    <col min="4622" max="4622" width="8.75" style="34" customWidth="1"/>
    <col min="4623" max="4623" width="10.5" style="34" customWidth="1"/>
    <col min="4624" max="4624" width="6.33203125" style="34" customWidth="1"/>
    <col min="4625" max="4625" width="12" style="34" customWidth="1"/>
    <col min="4626" max="4626" width="10.08203125" style="34" customWidth="1"/>
    <col min="4627" max="4627" width="11.25" style="34" customWidth="1"/>
    <col min="4628" max="4628" width="11" style="34" customWidth="1"/>
    <col min="4629" max="4629" width="11.08203125" style="34" customWidth="1"/>
    <col min="4630" max="4630" width="11" style="34" customWidth="1"/>
    <col min="4631" max="4631" width="11.08203125" style="34" customWidth="1"/>
    <col min="4632" max="4633" width="11" style="34" customWidth="1"/>
    <col min="4634" max="4634" width="9.75" style="34" customWidth="1"/>
    <col min="4635" max="4864" width="11" style="34"/>
    <col min="4865" max="4865" width="6.75" style="34" customWidth="1"/>
    <col min="4866" max="4866" width="4.5" style="34" customWidth="1"/>
    <col min="4867" max="4867" width="8" style="34" customWidth="1"/>
    <col min="4868" max="4868" width="0" style="34" hidden="1" customWidth="1"/>
    <col min="4869" max="4869" width="39.25" style="34" customWidth="1"/>
    <col min="4870" max="4870" width="9.25" style="34" customWidth="1"/>
    <col min="4871" max="4871" width="9.75" style="34" customWidth="1"/>
    <col min="4872" max="4872" width="7.75" style="34" customWidth="1"/>
    <col min="4873" max="4873" width="9.75" style="34" customWidth="1"/>
    <col min="4874" max="4876" width="10.5" style="34" customWidth="1"/>
    <col min="4877" max="4877" width="9.5" style="34" customWidth="1"/>
    <col min="4878" max="4878" width="8.75" style="34" customWidth="1"/>
    <col min="4879" max="4879" width="10.5" style="34" customWidth="1"/>
    <col min="4880" max="4880" width="6.33203125" style="34" customWidth="1"/>
    <col min="4881" max="4881" width="12" style="34" customWidth="1"/>
    <col min="4882" max="4882" width="10.08203125" style="34" customWidth="1"/>
    <col min="4883" max="4883" width="11.25" style="34" customWidth="1"/>
    <col min="4884" max="4884" width="11" style="34" customWidth="1"/>
    <col min="4885" max="4885" width="11.08203125" style="34" customWidth="1"/>
    <col min="4886" max="4886" width="11" style="34" customWidth="1"/>
    <col min="4887" max="4887" width="11.08203125" style="34" customWidth="1"/>
    <col min="4888" max="4889" width="11" style="34" customWidth="1"/>
    <col min="4890" max="4890" width="9.75" style="34" customWidth="1"/>
    <col min="4891" max="5120" width="11" style="34"/>
    <col min="5121" max="5121" width="6.75" style="34" customWidth="1"/>
    <col min="5122" max="5122" width="4.5" style="34" customWidth="1"/>
    <col min="5123" max="5123" width="8" style="34" customWidth="1"/>
    <col min="5124" max="5124" width="0" style="34" hidden="1" customWidth="1"/>
    <col min="5125" max="5125" width="39.25" style="34" customWidth="1"/>
    <col min="5126" max="5126" width="9.25" style="34" customWidth="1"/>
    <col min="5127" max="5127" width="9.75" style="34" customWidth="1"/>
    <col min="5128" max="5128" width="7.75" style="34" customWidth="1"/>
    <col min="5129" max="5129" width="9.75" style="34" customWidth="1"/>
    <col min="5130" max="5132" width="10.5" style="34" customWidth="1"/>
    <col min="5133" max="5133" width="9.5" style="34" customWidth="1"/>
    <col min="5134" max="5134" width="8.75" style="34" customWidth="1"/>
    <col min="5135" max="5135" width="10.5" style="34" customWidth="1"/>
    <col min="5136" max="5136" width="6.33203125" style="34" customWidth="1"/>
    <col min="5137" max="5137" width="12" style="34" customWidth="1"/>
    <col min="5138" max="5138" width="10.08203125" style="34" customWidth="1"/>
    <col min="5139" max="5139" width="11.25" style="34" customWidth="1"/>
    <col min="5140" max="5140" width="11" style="34" customWidth="1"/>
    <col min="5141" max="5141" width="11.08203125" style="34" customWidth="1"/>
    <col min="5142" max="5142" width="11" style="34" customWidth="1"/>
    <col min="5143" max="5143" width="11.08203125" style="34" customWidth="1"/>
    <col min="5144" max="5145" width="11" style="34" customWidth="1"/>
    <col min="5146" max="5146" width="9.75" style="34" customWidth="1"/>
    <col min="5147" max="5376" width="11" style="34"/>
    <col min="5377" max="5377" width="6.75" style="34" customWidth="1"/>
    <col min="5378" max="5378" width="4.5" style="34" customWidth="1"/>
    <col min="5379" max="5379" width="8" style="34" customWidth="1"/>
    <col min="5380" max="5380" width="0" style="34" hidden="1" customWidth="1"/>
    <col min="5381" max="5381" width="39.25" style="34" customWidth="1"/>
    <col min="5382" max="5382" width="9.25" style="34" customWidth="1"/>
    <col min="5383" max="5383" width="9.75" style="34" customWidth="1"/>
    <col min="5384" max="5384" width="7.75" style="34" customWidth="1"/>
    <col min="5385" max="5385" width="9.75" style="34" customWidth="1"/>
    <col min="5386" max="5388" width="10.5" style="34" customWidth="1"/>
    <col min="5389" max="5389" width="9.5" style="34" customWidth="1"/>
    <col min="5390" max="5390" width="8.75" style="34" customWidth="1"/>
    <col min="5391" max="5391" width="10.5" style="34" customWidth="1"/>
    <col min="5392" max="5392" width="6.33203125" style="34" customWidth="1"/>
    <col min="5393" max="5393" width="12" style="34" customWidth="1"/>
    <col min="5394" max="5394" width="10.08203125" style="34" customWidth="1"/>
    <col min="5395" max="5395" width="11.25" style="34" customWidth="1"/>
    <col min="5396" max="5396" width="11" style="34" customWidth="1"/>
    <col min="5397" max="5397" width="11.08203125" style="34" customWidth="1"/>
    <col min="5398" max="5398" width="11" style="34" customWidth="1"/>
    <col min="5399" max="5399" width="11.08203125" style="34" customWidth="1"/>
    <col min="5400" max="5401" width="11" style="34" customWidth="1"/>
    <col min="5402" max="5402" width="9.75" style="34" customWidth="1"/>
    <col min="5403" max="5632" width="11" style="34"/>
    <col min="5633" max="5633" width="6.75" style="34" customWidth="1"/>
    <col min="5634" max="5634" width="4.5" style="34" customWidth="1"/>
    <col min="5635" max="5635" width="8" style="34" customWidth="1"/>
    <col min="5636" max="5636" width="0" style="34" hidden="1" customWidth="1"/>
    <col min="5637" max="5637" width="39.25" style="34" customWidth="1"/>
    <col min="5638" max="5638" width="9.25" style="34" customWidth="1"/>
    <col min="5639" max="5639" width="9.75" style="34" customWidth="1"/>
    <col min="5640" max="5640" width="7.75" style="34" customWidth="1"/>
    <col min="5641" max="5641" width="9.75" style="34" customWidth="1"/>
    <col min="5642" max="5644" width="10.5" style="34" customWidth="1"/>
    <col min="5645" max="5645" width="9.5" style="34" customWidth="1"/>
    <col min="5646" max="5646" width="8.75" style="34" customWidth="1"/>
    <col min="5647" max="5647" width="10.5" style="34" customWidth="1"/>
    <col min="5648" max="5648" width="6.33203125" style="34" customWidth="1"/>
    <col min="5649" max="5649" width="12" style="34" customWidth="1"/>
    <col min="5650" max="5650" width="10.08203125" style="34" customWidth="1"/>
    <col min="5651" max="5651" width="11.25" style="34" customWidth="1"/>
    <col min="5652" max="5652" width="11" style="34" customWidth="1"/>
    <col min="5653" max="5653" width="11.08203125" style="34" customWidth="1"/>
    <col min="5654" max="5654" width="11" style="34" customWidth="1"/>
    <col min="5655" max="5655" width="11.08203125" style="34" customWidth="1"/>
    <col min="5656" max="5657" width="11" style="34" customWidth="1"/>
    <col min="5658" max="5658" width="9.75" style="34" customWidth="1"/>
    <col min="5659" max="5888" width="11" style="34"/>
    <col min="5889" max="5889" width="6.75" style="34" customWidth="1"/>
    <col min="5890" max="5890" width="4.5" style="34" customWidth="1"/>
    <col min="5891" max="5891" width="8" style="34" customWidth="1"/>
    <col min="5892" max="5892" width="0" style="34" hidden="1" customWidth="1"/>
    <col min="5893" max="5893" width="39.25" style="34" customWidth="1"/>
    <col min="5894" max="5894" width="9.25" style="34" customWidth="1"/>
    <col min="5895" max="5895" width="9.75" style="34" customWidth="1"/>
    <col min="5896" max="5896" width="7.75" style="34" customWidth="1"/>
    <col min="5897" max="5897" width="9.75" style="34" customWidth="1"/>
    <col min="5898" max="5900" width="10.5" style="34" customWidth="1"/>
    <col min="5901" max="5901" width="9.5" style="34" customWidth="1"/>
    <col min="5902" max="5902" width="8.75" style="34" customWidth="1"/>
    <col min="5903" max="5903" width="10.5" style="34" customWidth="1"/>
    <col min="5904" max="5904" width="6.33203125" style="34" customWidth="1"/>
    <col min="5905" max="5905" width="12" style="34" customWidth="1"/>
    <col min="5906" max="5906" width="10.08203125" style="34" customWidth="1"/>
    <col min="5907" max="5907" width="11.25" style="34" customWidth="1"/>
    <col min="5908" max="5908" width="11" style="34" customWidth="1"/>
    <col min="5909" max="5909" width="11.08203125" style="34" customWidth="1"/>
    <col min="5910" max="5910" width="11" style="34" customWidth="1"/>
    <col min="5911" max="5911" width="11.08203125" style="34" customWidth="1"/>
    <col min="5912" max="5913" width="11" style="34" customWidth="1"/>
    <col min="5914" max="5914" width="9.75" style="34" customWidth="1"/>
    <col min="5915" max="6144" width="11" style="34"/>
    <col min="6145" max="6145" width="6.75" style="34" customWidth="1"/>
    <col min="6146" max="6146" width="4.5" style="34" customWidth="1"/>
    <col min="6147" max="6147" width="8" style="34" customWidth="1"/>
    <col min="6148" max="6148" width="0" style="34" hidden="1" customWidth="1"/>
    <col min="6149" max="6149" width="39.25" style="34" customWidth="1"/>
    <col min="6150" max="6150" width="9.25" style="34" customWidth="1"/>
    <col min="6151" max="6151" width="9.75" style="34" customWidth="1"/>
    <col min="6152" max="6152" width="7.75" style="34" customWidth="1"/>
    <col min="6153" max="6153" width="9.75" style="34" customWidth="1"/>
    <col min="6154" max="6156" width="10.5" style="34" customWidth="1"/>
    <col min="6157" max="6157" width="9.5" style="34" customWidth="1"/>
    <col min="6158" max="6158" width="8.75" style="34" customWidth="1"/>
    <col min="6159" max="6159" width="10.5" style="34" customWidth="1"/>
    <col min="6160" max="6160" width="6.33203125" style="34" customWidth="1"/>
    <col min="6161" max="6161" width="12" style="34" customWidth="1"/>
    <col min="6162" max="6162" width="10.08203125" style="34" customWidth="1"/>
    <col min="6163" max="6163" width="11.25" style="34" customWidth="1"/>
    <col min="6164" max="6164" width="11" style="34" customWidth="1"/>
    <col min="6165" max="6165" width="11.08203125" style="34" customWidth="1"/>
    <col min="6166" max="6166" width="11" style="34" customWidth="1"/>
    <col min="6167" max="6167" width="11.08203125" style="34" customWidth="1"/>
    <col min="6168" max="6169" width="11" style="34" customWidth="1"/>
    <col min="6170" max="6170" width="9.75" style="34" customWidth="1"/>
    <col min="6171" max="6400" width="11" style="34"/>
    <col min="6401" max="6401" width="6.75" style="34" customWidth="1"/>
    <col min="6402" max="6402" width="4.5" style="34" customWidth="1"/>
    <col min="6403" max="6403" width="8" style="34" customWidth="1"/>
    <col min="6404" max="6404" width="0" style="34" hidden="1" customWidth="1"/>
    <col min="6405" max="6405" width="39.25" style="34" customWidth="1"/>
    <col min="6406" max="6406" width="9.25" style="34" customWidth="1"/>
    <col min="6407" max="6407" width="9.75" style="34" customWidth="1"/>
    <col min="6408" max="6408" width="7.75" style="34" customWidth="1"/>
    <col min="6409" max="6409" width="9.75" style="34" customWidth="1"/>
    <col min="6410" max="6412" width="10.5" style="34" customWidth="1"/>
    <col min="6413" max="6413" width="9.5" style="34" customWidth="1"/>
    <col min="6414" max="6414" width="8.75" style="34" customWidth="1"/>
    <col min="6415" max="6415" width="10.5" style="34" customWidth="1"/>
    <col min="6416" max="6416" width="6.33203125" style="34" customWidth="1"/>
    <col min="6417" max="6417" width="12" style="34" customWidth="1"/>
    <col min="6418" max="6418" width="10.08203125" style="34" customWidth="1"/>
    <col min="6419" max="6419" width="11.25" style="34" customWidth="1"/>
    <col min="6420" max="6420" width="11" style="34" customWidth="1"/>
    <col min="6421" max="6421" width="11.08203125" style="34" customWidth="1"/>
    <col min="6422" max="6422" width="11" style="34" customWidth="1"/>
    <col min="6423" max="6423" width="11.08203125" style="34" customWidth="1"/>
    <col min="6424" max="6425" width="11" style="34" customWidth="1"/>
    <col min="6426" max="6426" width="9.75" style="34" customWidth="1"/>
    <col min="6427" max="6656" width="11" style="34"/>
    <col min="6657" max="6657" width="6.75" style="34" customWidth="1"/>
    <col min="6658" max="6658" width="4.5" style="34" customWidth="1"/>
    <col min="6659" max="6659" width="8" style="34" customWidth="1"/>
    <col min="6660" max="6660" width="0" style="34" hidden="1" customWidth="1"/>
    <col min="6661" max="6661" width="39.25" style="34" customWidth="1"/>
    <col min="6662" max="6662" width="9.25" style="34" customWidth="1"/>
    <col min="6663" max="6663" width="9.75" style="34" customWidth="1"/>
    <col min="6664" max="6664" width="7.75" style="34" customWidth="1"/>
    <col min="6665" max="6665" width="9.75" style="34" customWidth="1"/>
    <col min="6666" max="6668" width="10.5" style="34" customWidth="1"/>
    <col min="6669" max="6669" width="9.5" style="34" customWidth="1"/>
    <col min="6670" max="6670" width="8.75" style="34" customWidth="1"/>
    <col min="6671" max="6671" width="10.5" style="34" customWidth="1"/>
    <col min="6672" max="6672" width="6.33203125" style="34" customWidth="1"/>
    <col min="6673" max="6673" width="12" style="34" customWidth="1"/>
    <col min="6674" max="6674" width="10.08203125" style="34" customWidth="1"/>
    <col min="6675" max="6675" width="11.25" style="34" customWidth="1"/>
    <col min="6676" max="6676" width="11" style="34" customWidth="1"/>
    <col min="6677" max="6677" width="11.08203125" style="34" customWidth="1"/>
    <col min="6678" max="6678" width="11" style="34" customWidth="1"/>
    <col min="6679" max="6679" width="11.08203125" style="34" customWidth="1"/>
    <col min="6680" max="6681" width="11" style="34" customWidth="1"/>
    <col min="6682" max="6682" width="9.75" style="34" customWidth="1"/>
    <col min="6683" max="6912" width="11" style="34"/>
    <col min="6913" max="6913" width="6.75" style="34" customWidth="1"/>
    <col min="6914" max="6914" width="4.5" style="34" customWidth="1"/>
    <col min="6915" max="6915" width="8" style="34" customWidth="1"/>
    <col min="6916" max="6916" width="0" style="34" hidden="1" customWidth="1"/>
    <col min="6917" max="6917" width="39.25" style="34" customWidth="1"/>
    <col min="6918" max="6918" width="9.25" style="34" customWidth="1"/>
    <col min="6919" max="6919" width="9.75" style="34" customWidth="1"/>
    <col min="6920" max="6920" width="7.75" style="34" customWidth="1"/>
    <col min="6921" max="6921" width="9.75" style="34" customWidth="1"/>
    <col min="6922" max="6924" width="10.5" style="34" customWidth="1"/>
    <col min="6925" max="6925" width="9.5" style="34" customWidth="1"/>
    <col min="6926" max="6926" width="8.75" style="34" customWidth="1"/>
    <col min="6927" max="6927" width="10.5" style="34" customWidth="1"/>
    <col min="6928" max="6928" width="6.33203125" style="34" customWidth="1"/>
    <col min="6929" max="6929" width="12" style="34" customWidth="1"/>
    <col min="6930" max="6930" width="10.08203125" style="34" customWidth="1"/>
    <col min="6931" max="6931" width="11.25" style="34" customWidth="1"/>
    <col min="6932" max="6932" width="11" style="34" customWidth="1"/>
    <col min="6933" max="6933" width="11.08203125" style="34" customWidth="1"/>
    <col min="6934" max="6934" width="11" style="34" customWidth="1"/>
    <col min="6935" max="6935" width="11.08203125" style="34" customWidth="1"/>
    <col min="6936" max="6937" width="11" style="34" customWidth="1"/>
    <col min="6938" max="6938" width="9.75" style="34" customWidth="1"/>
    <col min="6939" max="7168" width="11" style="34"/>
    <col min="7169" max="7169" width="6.75" style="34" customWidth="1"/>
    <col min="7170" max="7170" width="4.5" style="34" customWidth="1"/>
    <col min="7171" max="7171" width="8" style="34" customWidth="1"/>
    <col min="7172" max="7172" width="0" style="34" hidden="1" customWidth="1"/>
    <col min="7173" max="7173" width="39.25" style="34" customWidth="1"/>
    <col min="7174" max="7174" width="9.25" style="34" customWidth="1"/>
    <col min="7175" max="7175" width="9.75" style="34" customWidth="1"/>
    <col min="7176" max="7176" width="7.75" style="34" customWidth="1"/>
    <col min="7177" max="7177" width="9.75" style="34" customWidth="1"/>
    <col min="7178" max="7180" width="10.5" style="34" customWidth="1"/>
    <col min="7181" max="7181" width="9.5" style="34" customWidth="1"/>
    <col min="7182" max="7182" width="8.75" style="34" customWidth="1"/>
    <col min="7183" max="7183" width="10.5" style="34" customWidth="1"/>
    <col min="7184" max="7184" width="6.33203125" style="34" customWidth="1"/>
    <col min="7185" max="7185" width="12" style="34" customWidth="1"/>
    <col min="7186" max="7186" width="10.08203125" style="34" customWidth="1"/>
    <col min="7187" max="7187" width="11.25" style="34" customWidth="1"/>
    <col min="7188" max="7188" width="11" style="34" customWidth="1"/>
    <col min="7189" max="7189" width="11.08203125" style="34" customWidth="1"/>
    <col min="7190" max="7190" width="11" style="34" customWidth="1"/>
    <col min="7191" max="7191" width="11.08203125" style="34" customWidth="1"/>
    <col min="7192" max="7193" width="11" style="34" customWidth="1"/>
    <col min="7194" max="7194" width="9.75" style="34" customWidth="1"/>
    <col min="7195" max="7424" width="11" style="34"/>
    <col min="7425" max="7425" width="6.75" style="34" customWidth="1"/>
    <col min="7426" max="7426" width="4.5" style="34" customWidth="1"/>
    <col min="7427" max="7427" width="8" style="34" customWidth="1"/>
    <col min="7428" max="7428" width="0" style="34" hidden="1" customWidth="1"/>
    <col min="7429" max="7429" width="39.25" style="34" customWidth="1"/>
    <col min="7430" max="7430" width="9.25" style="34" customWidth="1"/>
    <col min="7431" max="7431" width="9.75" style="34" customWidth="1"/>
    <col min="7432" max="7432" width="7.75" style="34" customWidth="1"/>
    <col min="7433" max="7433" width="9.75" style="34" customWidth="1"/>
    <col min="7434" max="7436" width="10.5" style="34" customWidth="1"/>
    <col min="7437" max="7437" width="9.5" style="34" customWidth="1"/>
    <col min="7438" max="7438" width="8.75" style="34" customWidth="1"/>
    <col min="7439" max="7439" width="10.5" style="34" customWidth="1"/>
    <col min="7440" max="7440" width="6.33203125" style="34" customWidth="1"/>
    <col min="7441" max="7441" width="12" style="34" customWidth="1"/>
    <col min="7442" max="7442" width="10.08203125" style="34" customWidth="1"/>
    <col min="7443" max="7443" width="11.25" style="34" customWidth="1"/>
    <col min="7444" max="7444" width="11" style="34" customWidth="1"/>
    <col min="7445" max="7445" width="11.08203125" style="34" customWidth="1"/>
    <col min="7446" max="7446" width="11" style="34" customWidth="1"/>
    <col min="7447" max="7447" width="11.08203125" style="34" customWidth="1"/>
    <col min="7448" max="7449" width="11" style="34" customWidth="1"/>
    <col min="7450" max="7450" width="9.75" style="34" customWidth="1"/>
    <col min="7451" max="7680" width="11" style="34"/>
    <col min="7681" max="7681" width="6.75" style="34" customWidth="1"/>
    <col min="7682" max="7682" width="4.5" style="34" customWidth="1"/>
    <col min="7683" max="7683" width="8" style="34" customWidth="1"/>
    <col min="7684" max="7684" width="0" style="34" hidden="1" customWidth="1"/>
    <col min="7685" max="7685" width="39.25" style="34" customWidth="1"/>
    <col min="7686" max="7686" width="9.25" style="34" customWidth="1"/>
    <col min="7687" max="7687" width="9.75" style="34" customWidth="1"/>
    <col min="7688" max="7688" width="7.75" style="34" customWidth="1"/>
    <col min="7689" max="7689" width="9.75" style="34" customWidth="1"/>
    <col min="7690" max="7692" width="10.5" style="34" customWidth="1"/>
    <col min="7693" max="7693" width="9.5" style="34" customWidth="1"/>
    <col min="7694" max="7694" width="8.75" style="34" customWidth="1"/>
    <col min="7695" max="7695" width="10.5" style="34" customWidth="1"/>
    <col min="7696" max="7696" width="6.33203125" style="34" customWidth="1"/>
    <col min="7697" max="7697" width="12" style="34" customWidth="1"/>
    <col min="7698" max="7698" width="10.08203125" style="34" customWidth="1"/>
    <col min="7699" max="7699" width="11.25" style="34" customWidth="1"/>
    <col min="7700" max="7700" width="11" style="34" customWidth="1"/>
    <col min="7701" max="7701" width="11.08203125" style="34" customWidth="1"/>
    <col min="7702" max="7702" width="11" style="34" customWidth="1"/>
    <col min="7703" max="7703" width="11.08203125" style="34" customWidth="1"/>
    <col min="7704" max="7705" width="11" style="34" customWidth="1"/>
    <col min="7706" max="7706" width="9.75" style="34" customWidth="1"/>
    <col min="7707" max="7936" width="11" style="34"/>
    <col min="7937" max="7937" width="6.75" style="34" customWidth="1"/>
    <col min="7938" max="7938" width="4.5" style="34" customWidth="1"/>
    <col min="7939" max="7939" width="8" style="34" customWidth="1"/>
    <col min="7940" max="7940" width="0" style="34" hidden="1" customWidth="1"/>
    <col min="7941" max="7941" width="39.25" style="34" customWidth="1"/>
    <col min="7942" max="7942" width="9.25" style="34" customWidth="1"/>
    <col min="7943" max="7943" width="9.75" style="34" customWidth="1"/>
    <col min="7944" max="7944" width="7.75" style="34" customWidth="1"/>
    <col min="7945" max="7945" width="9.75" style="34" customWidth="1"/>
    <col min="7946" max="7948" width="10.5" style="34" customWidth="1"/>
    <col min="7949" max="7949" width="9.5" style="34" customWidth="1"/>
    <col min="7950" max="7950" width="8.75" style="34" customWidth="1"/>
    <col min="7951" max="7951" width="10.5" style="34" customWidth="1"/>
    <col min="7952" max="7952" width="6.33203125" style="34" customWidth="1"/>
    <col min="7953" max="7953" width="12" style="34" customWidth="1"/>
    <col min="7954" max="7954" width="10.08203125" style="34" customWidth="1"/>
    <col min="7955" max="7955" width="11.25" style="34" customWidth="1"/>
    <col min="7956" max="7956" width="11" style="34" customWidth="1"/>
    <col min="7957" max="7957" width="11.08203125" style="34" customWidth="1"/>
    <col min="7958" max="7958" width="11" style="34" customWidth="1"/>
    <col min="7959" max="7959" width="11.08203125" style="34" customWidth="1"/>
    <col min="7960" max="7961" width="11" style="34" customWidth="1"/>
    <col min="7962" max="7962" width="9.75" style="34" customWidth="1"/>
    <col min="7963" max="8192" width="11" style="34"/>
    <col min="8193" max="8193" width="6.75" style="34" customWidth="1"/>
    <col min="8194" max="8194" width="4.5" style="34" customWidth="1"/>
    <col min="8195" max="8195" width="8" style="34" customWidth="1"/>
    <col min="8196" max="8196" width="0" style="34" hidden="1" customWidth="1"/>
    <col min="8197" max="8197" width="39.25" style="34" customWidth="1"/>
    <col min="8198" max="8198" width="9.25" style="34" customWidth="1"/>
    <col min="8199" max="8199" width="9.75" style="34" customWidth="1"/>
    <col min="8200" max="8200" width="7.75" style="34" customWidth="1"/>
    <col min="8201" max="8201" width="9.75" style="34" customWidth="1"/>
    <col min="8202" max="8204" width="10.5" style="34" customWidth="1"/>
    <col min="8205" max="8205" width="9.5" style="34" customWidth="1"/>
    <col min="8206" max="8206" width="8.75" style="34" customWidth="1"/>
    <col min="8207" max="8207" width="10.5" style="34" customWidth="1"/>
    <col min="8208" max="8208" width="6.33203125" style="34" customWidth="1"/>
    <col min="8209" max="8209" width="12" style="34" customWidth="1"/>
    <col min="8210" max="8210" width="10.08203125" style="34" customWidth="1"/>
    <col min="8211" max="8211" width="11.25" style="34" customWidth="1"/>
    <col min="8212" max="8212" width="11" style="34" customWidth="1"/>
    <col min="8213" max="8213" width="11.08203125" style="34" customWidth="1"/>
    <col min="8214" max="8214" width="11" style="34" customWidth="1"/>
    <col min="8215" max="8215" width="11.08203125" style="34" customWidth="1"/>
    <col min="8216" max="8217" width="11" style="34" customWidth="1"/>
    <col min="8218" max="8218" width="9.75" style="34" customWidth="1"/>
    <col min="8219" max="8448" width="11" style="34"/>
    <col min="8449" max="8449" width="6.75" style="34" customWidth="1"/>
    <col min="8450" max="8450" width="4.5" style="34" customWidth="1"/>
    <col min="8451" max="8451" width="8" style="34" customWidth="1"/>
    <col min="8452" max="8452" width="0" style="34" hidden="1" customWidth="1"/>
    <col min="8453" max="8453" width="39.25" style="34" customWidth="1"/>
    <col min="8454" max="8454" width="9.25" style="34" customWidth="1"/>
    <col min="8455" max="8455" width="9.75" style="34" customWidth="1"/>
    <col min="8456" max="8456" width="7.75" style="34" customWidth="1"/>
    <col min="8457" max="8457" width="9.75" style="34" customWidth="1"/>
    <col min="8458" max="8460" width="10.5" style="34" customWidth="1"/>
    <col min="8461" max="8461" width="9.5" style="34" customWidth="1"/>
    <col min="8462" max="8462" width="8.75" style="34" customWidth="1"/>
    <col min="8463" max="8463" width="10.5" style="34" customWidth="1"/>
    <col min="8464" max="8464" width="6.33203125" style="34" customWidth="1"/>
    <col min="8465" max="8465" width="12" style="34" customWidth="1"/>
    <col min="8466" max="8466" width="10.08203125" style="34" customWidth="1"/>
    <col min="8467" max="8467" width="11.25" style="34" customWidth="1"/>
    <col min="8468" max="8468" width="11" style="34" customWidth="1"/>
    <col min="8469" max="8469" width="11.08203125" style="34" customWidth="1"/>
    <col min="8470" max="8470" width="11" style="34" customWidth="1"/>
    <col min="8471" max="8471" width="11.08203125" style="34" customWidth="1"/>
    <col min="8472" max="8473" width="11" style="34" customWidth="1"/>
    <col min="8474" max="8474" width="9.75" style="34" customWidth="1"/>
    <col min="8475" max="8704" width="11" style="34"/>
    <col min="8705" max="8705" width="6.75" style="34" customWidth="1"/>
    <col min="8706" max="8706" width="4.5" style="34" customWidth="1"/>
    <col min="8707" max="8707" width="8" style="34" customWidth="1"/>
    <col min="8708" max="8708" width="0" style="34" hidden="1" customWidth="1"/>
    <col min="8709" max="8709" width="39.25" style="34" customWidth="1"/>
    <col min="8710" max="8710" width="9.25" style="34" customWidth="1"/>
    <col min="8711" max="8711" width="9.75" style="34" customWidth="1"/>
    <col min="8712" max="8712" width="7.75" style="34" customWidth="1"/>
    <col min="8713" max="8713" width="9.75" style="34" customWidth="1"/>
    <col min="8714" max="8716" width="10.5" style="34" customWidth="1"/>
    <col min="8717" max="8717" width="9.5" style="34" customWidth="1"/>
    <col min="8718" max="8718" width="8.75" style="34" customWidth="1"/>
    <col min="8719" max="8719" width="10.5" style="34" customWidth="1"/>
    <col min="8720" max="8720" width="6.33203125" style="34" customWidth="1"/>
    <col min="8721" max="8721" width="12" style="34" customWidth="1"/>
    <col min="8722" max="8722" width="10.08203125" style="34" customWidth="1"/>
    <col min="8723" max="8723" width="11.25" style="34" customWidth="1"/>
    <col min="8724" max="8724" width="11" style="34" customWidth="1"/>
    <col min="8725" max="8725" width="11.08203125" style="34" customWidth="1"/>
    <col min="8726" max="8726" width="11" style="34" customWidth="1"/>
    <col min="8727" max="8727" width="11.08203125" style="34" customWidth="1"/>
    <col min="8728" max="8729" width="11" style="34" customWidth="1"/>
    <col min="8730" max="8730" width="9.75" style="34" customWidth="1"/>
    <col min="8731" max="8960" width="11" style="34"/>
    <col min="8961" max="8961" width="6.75" style="34" customWidth="1"/>
    <col min="8962" max="8962" width="4.5" style="34" customWidth="1"/>
    <col min="8963" max="8963" width="8" style="34" customWidth="1"/>
    <col min="8964" max="8964" width="0" style="34" hidden="1" customWidth="1"/>
    <col min="8965" max="8965" width="39.25" style="34" customWidth="1"/>
    <col min="8966" max="8966" width="9.25" style="34" customWidth="1"/>
    <col min="8967" max="8967" width="9.75" style="34" customWidth="1"/>
    <col min="8968" max="8968" width="7.75" style="34" customWidth="1"/>
    <col min="8969" max="8969" width="9.75" style="34" customWidth="1"/>
    <col min="8970" max="8972" width="10.5" style="34" customWidth="1"/>
    <col min="8973" max="8973" width="9.5" style="34" customWidth="1"/>
    <col min="8974" max="8974" width="8.75" style="34" customWidth="1"/>
    <col min="8975" max="8975" width="10.5" style="34" customWidth="1"/>
    <col min="8976" max="8976" width="6.33203125" style="34" customWidth="1"/>
    <col min="8977" max="8977" width="12" style="34" customWidth="1"/>
    <col min="8978" max="8978" width="10.08203125" style="34" customWidth="1"/>
    <col min="8979" max="8979" width="11.25" style="34" customWidth="1"/>
    <col min="8980" max="8980" width="11" style="34" customWidth="1"/>
    <col min="8981" max="8981" width="11.08203125" style="34" customWidth="1"/>
    <col min="8982" max="8982" width="11" style="34" customWidth="1"/>
    <col min="8983" max="8983" width="11.08203125" style="34" customWidth="1"/>
    <col min="8984" max="8985" width="11" style="34" customWidth="1"/>
    <col min="8986" max="8986" width="9.75" style="34" customWidth="1"/>
    <col min="8987" max="9216" width="11" style="34"/>
    <col min="9217" max="9217" width="6.75" style="34" customWidth="1"/>
    <col min="9218" max="9218" width="4.5" style="34" customWidth="1"/>
    <col min="9219" max="9219" width="8" style="34" customWidth="1"/>
    <col min="9220" max="9220" width="0" style="34" hidden="1" customWidth="1"/>
    <col min="9221" max="9221" width="39.25" style="34" customWidth="1"/>
    <col min="9222" max="9222" width="9.25" style="34" customWidth="1"/>
    <col min="9223" max="9223" width="9.75" style="34" customWidth="1"/>
    <col min="9224" max="9224" width="7.75" style="34" customWidth="1"/>
    <col min="9225" max="9225" width="9.75" style="34" customWidth="1"/>
    <col min="9226" max="9228" width="10.5" style="34" customWidth="1"/>
    <col min="9229" max="9229" width="9.5" style="34" customWidth="1"/>
    <col min="9230" max="9230" width="8.75" style="34" customWidth="1"/>
    <col min="9231" max="9231" width="10.5" style="34" customWidth="1"/>
    <col min="9232" max="9232" width="6.33203125" style="34" customWidth="1"/>
    <col min="9233" max="9233" width="12" style="34" customWidth="1"/>
    <col min="9234" max="9234" width="10.08203125" style="34" customWidth="1"/>
    <col min="9235" max="9235" width="11.25" style="34" customWidth="1"/>
    <col min="9236" max="9236" width="11" style="34" customWidth="1"/>
    <col min="9237" max="9237" width="11.08203125" style="34" customWidth="1"/>
    <col min="9238" max="9238" width="11" style="34" customWidth="1"/>
    <col min="9239" max="9239" width="11.08203125" style="34" customWidth="1"/>
    <col min="9240" max="9241" width="11" style="34" customWidth="1"/>
    <col min="9242" max="9242" width="9.75" style="34" customWidth="1"/>
    <col min="9243" max="9472" width="11" style="34"/>
    <col min="9473" max="9473" width="6.75" style="34" customWidth="1"/>
    <col min="9474" max="9474" width="4.5" style="34" customWidth="1"/>
    <col min="9475" max="9475" width="8" style="34" customWidth="1"/>
    <col min="9476" max="9476" width="0" style="34" hidden="1" customWidth="1"/>
    <col min="9477" max="9477" width="39.25" style="34" customWidth="1"/>
    <col min="9478" max="9478" width="9.25" style="34" customWidth="1"/>
    <col min="9479" max="9479" width="9.75" style="34" customWidth="1"/>
    <col min="9480" max="9480" width="7.75" style="34" customWidth="1"/>
    <col min="9481" max="9481" width="9.75" style="34" customWidth="1"/>
    <col min="9482" max="9484" width="10.5" style="34" customWidth="1"/>
    <col min="9485" max="9485" width="9.5" style="34" customWidth="1"/>
    <col min="9486" max="9486" width="8.75" style="34" customWidth="1"/>
    <col min="9487" max="9487" width="10.5" style="34" customWidth="1"/>
    <col min="9488" max="9488" width="6.33203125" style="34" customWidth="1"/>
    <col min="9489" max="9489" width="12" style="34" customWidth="1"/>
    <col min="9490" max="9490" width="10.08203125" style="34" customWidth="1"/>
    <col min="9491" max="9491" width="11.25" style="34" customWidth="1"/>
    <col min="9492" max="9492" width="11" style="34" customWidth="1"/>
    <col min="9493" max="9493" width="11.08203125" style="34" customWidth="1"/>
    <col min="9494" max="9494" width="11" style="34" customWidth="1"/>
    <col min="9495" max="9495" width="11.08203125" style="34" customWidth="1"/>
    <col min="9496" max="9497" width="11" style="34" customWidth="1"/>
    <col min="9498" max="9498" width="9.75" style="34" customWidth="1"/>
    <col min="9499" max="9728" width="11" style="34"/>
    <col min="9729" max="9729" width="6.75" style="34" customWidth="1"/>
    <col min="9730" max="9730" width="4.5" style="34" customWidth="1"/>
    <col min="9731" max="9731" width="8" style="34" customWidth="1"/>
    <col min="9732" max="9732" width="0" style="34" hidden="1" customWidth="1"/>
    <col min="9733" max="9733" width="39.25" style="34" customWidth="1"/>
    <col min="9734" max="9734" width="9.25" style="34" customWidth="1"/>
    <col min="9735" max="9735" width="9.75" style="34" customWidth="1"/>
    <col min="9736" max="9736" width="7.75" style="34" customWidth="1"/>
    <col min="9737" max="9737" width="9.75" style="34" customWidth="1"/>
    <col min="9738" max="9740" width="10.5" style="34" customWidth="1"/>
    <col min="9741" max="9741" width="9.5" style="34" customWidth="1"/>
    <col min="9742" max="9742" width="8.75" style="34" customWidth="1"/>
    <col min="9743" max="9743" width="10.5" style="34" customWidth="1"/>
    <col min="9744" max="9744" width="6.33203125" style="34" customWidth="1"/>
    <col min="9745" max="9745" width="12" style="34" customWidth="1"/>
    <col min="9746" max="9746" width="10.08203125" style="34" customWidth="1"/>
    <col min="9747" max="9747" width="11.25" style="34" customWidth="1"/>
    <col min="9748" max="9748" width="11" style="34" customWidth="1"/>
    <col min="9749" max="9749" width="11.08203125" style="34" customWidth="1"/>
    <col min="9750" max="9750" width="11" style="34" customWidth="1"/>
    <col min="9751" max="9751" width="11.08203125" style="34" customWidth="1"/>
    <col min="9752" max="9753" width="11" style="34" customWidth="1"/>
    <col min="9754" max="9754" width="9.75" style="34" customWidth="1"/>
    <col min="9755" max="9984" width="11" style="34"/>
    <col min="9985" max="9985" width="6.75" style="34" customWidth="1"/>
    <col min="9986" max="9986" width="4.5" style="34" customWidth="1"/>
    <col min="9987" max="9987" width="8" style="34" customWidth="1"/>
    <col min="9988" max="9988" width="0" style="34" hidden="1" customWidth="1"/>
    <col min="9989" max="9989" width="39.25" style="34" customWidth="1"/>
    <col min="9990" max="9990" width="9.25" style="34" customWidth="1"/>
    <col min="9991" max="9991" width="9.75" style="34" customWidth="1"/>
    <col min="9992" max="9992" width="7.75" style="34" customWidth="1"/>
    <col min="9993" max="9993" width="9.75" style="34" customWidth="1"/>
    <col min="9994" max="9996" width="10.5" style="34" customWidth="1"/>
    <col min="9997" max="9997" width="9.5" style="34" customWidth="1"/>
    <col min="9998" max="9998" width="8.75" style="34" customWidth="1"/>
    <col min="9999" max="9999" width="10.5" style="34" customWidth="1"/>
    <col min="10000" max="10000" width="6.33203125" style="34" customWidth="1"/>
    <col min="10001" max="10001" width="12" style="34" customWidth="1"/>
    <col min="10002" max="10002" width="10.08203125" style="34" customWidth="1"/>
    <col min="10003" max="10003" width="11.25" style="34" customWidth="1"/>
    <col min="10004" max="10004" width="11" style="34" customWidth="1"/>
    <col min="10005" max="10005" width="11.08203125" style="34" customWidth="1"/>
    <col min="10006" max="10006" width="11" style="34" customWidth="1"/>
    <col min="10007" max="10007" width="11.08203125" style="34" customWidth="1"/>
    <col min="10008" max="10009" width="11" style="34" customWidth="1"/>
    <col min="10010" max="10010" width="9.75" style="34" customWidth="1"/>
    <col min="10011" max="10240" width="11" style="34"/>
    <col min="10241" max="10241" width="6.75" style="34" customWidth="1"/>
    <col min="10242" max="10242" width="4.5" style="34" customWidth="1"/>
    <col min="10243" max="10243" width="8" style="34" customWidth="1"/>
    <col min="10244" max="10244" width="0" style="34" hidden="1" customWidth="1"/>
    <col min="10245" max="10245" width="39.25" style="34" customWidth="1"/>
    <col min="10246" max="10246" width="9.25" style="34" customWidth="1"/>
    <col min="10247" max="10247" width="9.75" style="34" customWidth="1"/>
    <col min="10248" max="10248" width="7.75" style="34" customWidth="1"/>
    <col min="10249" max="10249" width="9.75" style="34" customWidth="1"/>
    <col min="10250" max="10252" width="10.5" style="34" customWidth="1"/>
    <col min="10253" max="10253" width="9.5" style="34" customWidth="1"/>
    <col min="10254" max="10254" width="8.75" style="34" customWidth="1"/>
    <col min="10255" max="10255" width="10.5" style="34" customWidth="1"/>
    <col min="10256" max="10256" width="6.33203125" style="34" customWidth="1"/>
    <col min="10257" max="10257" width="12" style="34" customWidth="1"/>
    <col min="10258" max="10258" width="10.08203125" style="34" customWidth="1"/>
    <col min="10259" max="10259" width="11.25" style="34" customWidth="1"/>
    <col min="10260" max="10260" width="11" style="34" customWidth="1"/>
    <col min="10261" max="10261" width="11.08203125" style="34" customWidth="1"/>
    <col min="10262" max="10262" width="11" style="34" customWidth="1"/>
    <col min="10263" max="10263" width="11.08203125" style="34" customWidth="1"/>
    <col min="10264" max="10265" width="11" style="34" customWidth="1"/>
    <col min="10266" max="10266" width="9.75" style="34" customWidth="1"/>
    <col min="10267" max="10496" width="11" style="34"/>
    <col min="10497" max="10497" width="6.75" style="34" customWidth="1"/>
    <col min="10498" max="10498" width="4.5" style="34" customWidth="1"/>
    <col min="10499" max="10499" width="8" style="34" customWidth="1"/>
    <col min="10500" max="10500" width="0" style="34" hidden="1" customWidth="1"/>
    <col min="10501" max="10501" width="39.25" style="34" customWidth="1"/>
    <col min="10502" max="10502" width="9.25" style="34" customWidth="1"/>
    <col min="10503" max="10503" width="9.75" style="34" customWidth="1"/>
    <col min="10504" max="10504" width="7.75" style="34" customWidth="1"/>
    <col min="10505" max="10505" width="9.75" style="34" customWidth="1"/>
    <col min="10506" max="10508" width="10.5" style="34" customWidth="1"/>
    <col min="10509" max="10509" width="9.5" style="34" customWidth="1"/>
    <col min="10510" max="10510" width="8.75" style="34" customWidth="1"/>
    <col min="10511" max="10511" width="10.5" style="34" customWidth="1"/>
    <col min="10512" max="10512" width="6.33203125" style="34" customWidth="1"/>
    <col min="10513" max="10513" width="12" style="34" customWidth="1"/>
    <col min="10514" max="10514" width="10.08203125" style="34" customWidth="1"/>
    <col min="10515" max="10515" width="11.25" style="34" customWidth="1"/>
    <col min="10516" max="10516" width="11" style="34" customWidth="1"/>
    <col min="10517" max="10517" width="11.08203125" style="34" customWidth="1"/>
    <col min="10518" max="10518" width="11" style="34" customWidth="1"/>
    <col min="10519" max="10519" width="11.08203125" style="34" customWidth="1"/>
    <col min="10520" max="10521" width="11" style="34" customWidth="1"/>
    <col min="10522" max="10522" width="9.75" style="34" customWidth="1"/>
    <col min="10523" max="10752" width="11" style="34"/>
    <col min="10753" max="10753" width="6.75" style="34" customWidth="1"/>
    <col min="10754" max="10754" width="4.5" style="34" customWidth="1"/>
    <col min="10755" max="10755" width="8" style="34" customWidth="1"/>
    <col min="10756" max="10756" width="0" style="34" hidden="1" customWidth="1"/>
    <col min="10757" max="10757" width="39.25" style="34" customWidth="1"/>
    <col min="10758" max="10758" width="9.25" style="34" customWidth="1"/>
    <col min="10759" max="10759" width="9.75" style="34" customWidth="1"/>
    <col min="10760" max="10760" width="7.75" style="34" customWidth="1"/>
    <col min="10761" max="10761" width="9.75" style="34" customWidth="1"/>
    <col min="10762" max="10764" width="10.5" style="34" customWidth="1"/>
    <col min="10765" max="10765" width="9.5" style="34" customWidth="1"/>
    <col min="10766" max="10766" width="8.75" style="34" customWidth="1"/>
    <col min="10767" max="10767" width="10.5" style="34" customWidth="1"/>
    <col min="10768" max="10768" width="6.33203125" style="34" customWidth="1"/>
    <col min="10769" max="10769" width="12" style="34" customWidth="1"/>
    <col min="10770" max="10770" width="10.08203125" style="34" customWidth="1"/>
    <col min="10771" max="10771" width="11.25" style="34" customWidth="1"/>
    <col min="10772" max="10772" width="11" style="34" customWidth="1"/>
    <col min="10773" max="10773" width="11.08203125" style="34" customWidth="1"/>
    <col min="10774" max="10774" width="11" style="34" customWidth="1"/>
    <col min="10775" max="10775" width="11.08203125" style="34" customWidth="1"/>
    <col min="10776" max="10777" width="11" style="34" customWidth="1"/>
    <col min="10778" max="10778" width="9.75" style="34" customWidth="1"/>
    <col min="10779" max="11008" width="11" style="34"/>
    <col min="11009" max="11009" width="6.75" style="34" customWidth="1"/>
    <col min="11010" max="11010" width="4.5" style="34" customWidth="1"/>
    <col min="11011" max="11011" width="8" style="34" customWidth="1"/>
    <col min="11012" max="11012" width="0" style="34" hidden="1" customWidth="1"/>
    <col min="11013" max="11013" width="39.25" style="34" customWidth="1"/>
    <col min="11014" max="11014" width="9.25" style="34" customWidth="1"/>
    <col min="11015" max="11015" width="9.75" style="34" customWidth="1"/>
    <col min="11016" max="11016" width="7.75" style="34" customWidth="1"/>
    <col min="11017" max="11017" width="9.75" style="34" customWidth="1"/>
    <col min="11018" max="11020" width="10.5" style="34" customWidth="1"/>
    <col min="11021" max="11021" width="9.5" style="34" customWidth="1"/>
    <col min="11022" max="11022" width="8.75" style="34" customWidth="1"/>
    <col min="11023" max="11023" width="10.5" style="34" customWidth="1"/>
    <col min="11024" max="11024" width="6.33203125" style="34" customWidth="1"/>
    <col min="11025" max="11025" width="12" style="34" customWidth="1"/>
    <col min="11026" max="11026" width="10.08203125" style="34" customWidth="1"/>
    <col min="11027" max="11027" width="11.25" style="34" customWidth="1"/>
    <col min="11028" max="11028" width="11" style="34" customWidth="1"/>
    <col min="11029" max="11029" width="11.08203125" style="34" customWidth="1"/>
    <col min="11030" max="11030" width="11" style="34" customWidth="1"/>
    <col min="11031" max="11031" width="11.08203125" style="34" customWidth="1"/>
    <col min="11032" max="11033" width="11" style="34" customWidth="1"/>
    <col min="11034" max="11034" width="9.75" style="34" customWidth="1"/>
    <col min="11035" max="11264" width="11" style="34"/>
    <col min="11265" max="11265" width="6.75" style="34" customWidth="1"/>
    <col min="11266" max="11266" width="4.5" style="34" customWidth="1"/>
    <col min="11267" max="11267" width="8" style="34" customWidth="1"/>
    <col min="11268" max="11268" width="0" style="34" hidden="1" customWidth="1"/>
    <col min="11269" max="11269" width="39.25" style="34" customWidth="1"/>
    <col min="11270" max="11270" width="9.25" style="34" customWidth="1"/>
    <col min="11271" max="11271" width="9.75" style="34" customWidth="1"/>
    <col min="11272" max="11272" width="7.75" style="34" customWidth="1"/>
    <col min="11273" max="11273" width="9.75" style="34" customWidth="1"/>
    <col min="11274" max="11276" width="10.5" style="34" customWidth="1"/>
    <col min="11277" max="11277" width="9.5" style="34" customWidth="1"/>
    <col min="11278" max="11278" width="8.75" style="34" customWidth="1"/>
    <col min="11279" max="11279" width="10.5" style="34" customWidth="1"/>
    <col min="11280" max="11280" width="6.33203125" style="34" customWidth="1"/>
    <col min="11281" max="11281" width="12" style="34" customWidth="1"/>
    <col min="11282" max="11282" width="10.08203125" style="34" customWidth="1"/>
    <col min="11283" max="11283" width="11.25" style="34" customWidth="1"/>
    <col min="11284" max="11284" width="11" style="34" customWidth="1"/>
    <col min="11285" max="11285" width="11.08203125" style="34" customWidth="1"/>
    <col min="11286" max="11286" width="11" style="34" customWidth="1"/>
    <col min="11287" max="11287" width="11.08203125" style="34" customWidth="1"/>
    <col min="11288" max="11289" width="11" style="34" customWidth="1"/>
    <col min="11290" max="11290" width="9.75" style="34" customWidth="1"/>
    <col min="11291" max="11520" width="11" style="34"/>
    <col min="11521" max="11521" width="6.75" style="34" customWidth="1"/>
    <col min="11522" max="11522" width="4.5" style="34" customWidth="1"/>
    <col min="11523" max="11523" width="8" style="34" customWidth="1"/>
    <col min="11524" max="11524" width="0" style="34" hidden="1" customWidth="1"/>
    <col min="11525" max="11525" width="39.25" style="34" customWidth="1"/>
    <col min="11526" max="11526" width="9.25" style="34" customWidth="1"/>
    <col min="11527" max="11527" width="9.75" style="34" customWidth="1"/>
    <col min="11528" max="11528" width="7.75" style="34" customWidth="1"/>
    <col min="11529" max="11529" width="9.75" style="34" customWidth="1"/>
    <col min="11530" max="11532" width="10.5" style="34" customWidth="1"/>
    <col min="11533" max="11533" width="9.5" style="34" customWidth="1"/>
    <col min="11534" max="11534" width="8.75" style="34" customWidth="1"/>
    <col min="11535" max="11535" width="10.5" style="34" customWidth="1"/>
    <col min="11536" max="11536" width="6.33203125" style="34" customWidth="1"/>
    <col min="11537" max="11537" width="12" style="34" customWidth="1"/>
    <col min="11538" max="11538" width="10.08203125" style="34" customWidth="1"/>
    <col min="11539" max="11539" width="11.25" style="34" customWidth="1"/>
    <col min="11540" max="11540" width="11" style="34" customWidth="1"/>
    <col min="11541" max="11541" width="11.08203125" style="34" customWidth="1"/>
    <col min="11542" max="11542" width="11" style="34" customWidth="1"/>
    <col min="11543" max="11543" width="11.08203125" style="34" customWidth="1"/>
    <col min="11544" max="11545" width="11" style="34" customWidth="1"/>
    <col min="11546" max="11546" width="9.75" style="34" customWidth="1"/>
    <col min="11547" max="11776" width="11" style="34"/>
    <col min="11777" max="11777" width="6.75" style="34" customWidth="1"/>
    <col min="11778" max="11778" width="4.5" style="34" customWidth="1"/>
    <col min="11779" max="11779" width="8" style="34" customWidth="1"/>
    <col min="11780" max="11780" width="0" style="34" hidden="1" customWidth="1"/>
    <col min="11781" max="11781" width="39.25" style="34" customWidth="1"/>
    <col min="11782" max="11782" width="9.25" style="34" customWidth="1"/>
    <col min="11783" max="11783" width="9.75" style="34" customWidth="1"/>
    <col min="11784" max="11784" width="7.75" style="34" customWidth="1"/>
    <col min="11785" max="11785" width="9.75" style="34" customWidth="1"/>
    <col min="11786" max="11788" width="10.5" style="34" customWidth="1"/>
    <col min="11789" max="11789" width="9.5" style="34" customWidth="1"/>
    <col min="11790" max="11790" width="8.75" style="34" customWidth="1"/>
    <col min="11791" max="11791" width="10.5" style="34" customWidth="1"/>
    <col min="11792" max="11792" width="6.33203125" style="34" customWidth="1"/>
    <col min="11793" max="11793" width="12" style="34" customWidth="1"/>
    <col min="11794" max="11794" width="10.08203125" style="34" customWidth="1"/>
    <col min="11795" max="11795" width="11.25" style="34" customWidth="1"/>
    <col min="11796" max="11796" width="11" style="34" customWidth="1"/>
    <col min="11797" max="11797" width="11.08203125" style="34" customWidth="1"/>
    <col min="11798" max="11798" width="11" style="34" customWidth="1"/>
    <col min="11799" max="11799" width="11.08203125" style="34" customWidth="1"/>
    <col min="11800" max="11801" width="11" style="34" customWidth="1"/>
    <col min="11802" max="11802" width="9.75" style="34" customWidth="1"/>
    <col min="11803" max="12032" width="11" style="34"/>
    <col min="12033" max="12033" width="6.75" style="34" customWidth="1"/>
    <col min="12034" max="12034" width="4.5" style="34" customWidth="1"/>
    <col min="12035" max="12035" width="8" style="34" customWidth="1"/>
    <col min="12036" max="12036" width="0" style="34" hidden="1" customWidth="1"/>
    <col min="12037" max="12037" width="39.25" style="34" customWidth="1"/>
    <col min="12038" max="12038" width="9.25" style="34" customWidth="1"/>
    <col min="12039" max="12039" width="9.75" style="34" customWidth="1"/>
    <col min="12040" max="12040" width="7.75" style="34" customWidth="1"/>
    <col min="12041" max="12041" width="9.75" style="34" customWidth="1"/>
    <col min="12042" max="12044" width="10.5" style="34" customWidth="1"/>
    <col min="12045" max="12045" width="9.5" style="34" customWidth="1"/>
    <col min="12046" max="12046" width="8.75" style="34" customWidth="1"/>
    <col min="12047" max="12047" width="10.5" style="34" customWidth="1"/>
    <col min="12048" max="12048" width="6.33203125" style="34" customWidth="1"/>
    <col min="12049" max="12049" width="12" style="34" customWidth="1"/>
    <col min="12050" max="12050" width="10.08203125" style="34" customWidth="1"/>
    <col min="12051" max="12051" width="11.25" style="34" customWidth="1"/>
    <col min="12052" max="12052" width="11" style="34" customWidth="1"/>
    <col min="12053" max="12053" width="11.08203125" style="34" customWidth="1"/>
    <col min="12054" max="12054" width="11" style="34" customWidth="1"/>
    <col min="12055" max="12055" width="11.08203125" style="34" customWidth="1"/>
    <col min="12056" max="12057" width="11" style="34" customWidth="1"/>
    <col min="12058" max="12058" width="9.75" style="34" customWidth="1"/>
    <col min="12059" max="12288" width="11" style="34"/>
    <col min="12289" max="12289" width="6.75" style="34" customWidth="1"/>
    <col min="12290" max="12290" width="4.5" style="34" customWidth="1"/>
    <col min="12291" max="12291" width="8" style="34" customWidth="1"/>
    <col min="12292" max="12292" width="0" style="34" hidden="1" customWidth="1"/>
    <col min="12293" max="12293" width="39.25" style="34" customWidth="1"/>
    <col min="12294" max="12294" width="9.25" style="34" customWidth="1"/>
    <col min="12295" max="12295" width="9.75" style="34" customWidth="1"/>
    <col min="12296" max="12296" width="7.75" style="34" customWidth="1"/>
    <col min="12297" max="12297" width="9.75" style="34" customWidth="1"/>
    <col min="12298" max="12300" width="10.5" style="34" customWidth="1"/>
    <col min="12301" max="12301" width="9.5" style="34" customWidth="1"/>
    <col min="12302" max="12302" width="8.75" style="34" customWidth="1"/>
    <col min="12303" max="12303" width="10.5" style="34" customWidth="1"/>
    <col min="12304" max="12304" width="6.33203125" style="34" customWidth="1"/>
    <col min="12305" max="12305" width="12" style="34" customWidth="1"/>
    <col min="12306" max="12306" width="10.08203125" style="34" customWidth="1"/>
    <col min="12307" max="12307" width="11.25" style="34" customWidth="1"/>
    <col min="12308" max="12308" width="11" style="34" customWidth="1"/>
    <col min="12309" max="12309" width="11.08203125" style="34" customWidth="1"/>
    <col min="12310" max="12310" width="11" style="34" customWidth="1"/>
    <col min="12311" max="12311" width="11.08203125" style="34" customWidth="1"/>
    <col min="12312" max="12313" width="11" style="34" customWidth="1"/>
    <col min="12314" max="12314" width="9.75" style="34" customWidth="1"/>
    <col min="12315" max="12544" width="11" style="34"/>
    <col min="12545" max="12545" width="6.75" style="34" customWidth="1"/>
    <col min="12546" max="12546" width="4.5" style="34" customWidth="1"/>
    <col min="12547" max="12547" width="8" style="34" customWidth="1"/>
    <col min="12548" max="12548" width="0" style="34" hidden="1" customWidth="1"/>
    <col min="12549" max="12549" width="39.25" style="34" customWidth="1"/>
    <col min="12550" max="12550" width="9.25" style="34" customWidth="1"/>
    <col min="12551" max="12551" width="9.75" style="34" customWidth="1"/>
    <col min="12552" max="12552" width="7.75" style="34" customWidth="1"/>
    <col min="12553" max="12553" width="9.75" style="34" customWidth="1"/>
    <col min="12554" max="12556" width="10.5" style="34" customWidth="1"/>
    <col min="12557" max="12557" width="9.5" style="34" customWidth="1"/>
    <col min="12558" max="12558" width="8.75" style="34" customWidth="1"/>
    <col min="12559" max="12559" width="10.5" style="34" customWidth="1"/>
    <col min="12560" max="12560" width="6.33203125" style="34" customWidth="1"/>
    <col min="12561" max="12561" width="12" style="34" customWidth="1"/>
    <col min="12562" max="12562" width="10.08203125" style="34" customWidth="1"/>
    <col min="12563" max="12563" width="11.25" style="34" customWidth="1"/>
    <col min="12564" max="12564" width="11" style="34" customWidth="1"/>
    <col min="12565" max="12565" width="11.08203125" style="34" customWidth="1"/>
    <col min="12566" max="12566" width="11" style="34" customWidth="1"/>
    <col min="12567" max="12567" width="11.08203125" style="34" customWidth="1"/>
    <col min="12568" max="12569" width="11" style="34" customWidth="1"/>
    <col min="12570" max="12570" width="9.75" style="34" customWidth="1"/>
    <col min="12571" max="12800" width="11" style="34"/>
    <col min="12801" max="12801" width="6.75" style="34" customWidth="1"/>
    <col min="12802" max="12802" width="4.5" style="34" customWidth="1"/>
    <col min="12803" max="12803" width="8" style="34" customWidth="1"/>
    <col min="12804" max="12804" width="0" style="34" hidden="1" customWidth="1"/>
    <col min="12805" max="12805" width="39.25" style="34" customWidth="1"/>
    <col min="12806" max="12806" width="9.25" style="34" customWidth="1"/>
    <col min="12807" max="12807" width="9.75" style="34" customWidth="1"/>
    <col min="12808" max="12808" width="7.75" style="34" customWidth="1"/>
    <col min="12809" max="12809" width="9.75" style="34" customWidth="1"/>
    <col min="12810" max="12812" width="10.5" style="34" customWidth="1"/>
    <col min="12813" max="12813" width="9.5" style="34" customWidth="1"/>
    <col min="12814" max="12814" width="8.75" style="34" customWidth="1"/>
    <col min="12815" max="12815" width="10.5" style="34" customWidth="1"/>
    <col min="12816" max="12816" width="6.33203125" style="34" customWidth="1"/>
    <col min="12817" max="12817" width="12" style="34" customWidth="1"/>
    <col min="12818" max="12818" width="10.08203125" style="34" customWidth="1"/>
    <col min="12819" max="12819" width="11.25" style="34" customWidth="1"/>
    <col min="12820" max="12820" width="11" style="34" customWidth="1"/>
    <col min="12821" max="12821" width="11.08203125" style="34" customWidth="1"/>
    <col min="12822" max="12822" width="11" style="34" customWidth="1"/>
    <col min="12823" max="12823" width="11.08203125" style="34" customWidth="1"/>
    <col min="12824" max="12825" width="11" style="34" customWidth="1"/>
    <col min="12826" max="12826" width="9.75" style="34" customWidth="1"/>
    <col min="12827" max="13056" width="11" style="34"/>
    <col min="13057" max="13057" width="6.75" style="34" customWidth="1"/>
    <col min="13058" max="13058" width="4.5" style="34" customWidth="1"/>
    <col min="13059" max="13059" width="8" style="34" customWidth="1"/>
    <col min="13060" max="13060" width="0" style="34" hidden="1" customWidth="1"/>
    <col min="13061" max="13061" width="39.25" style="34" customWidth="1"/>
    <col min="13062" max="13062" width="9.25" style="34" customWidth="1"/>
    <col min="13063" max="13063" width="9.75" style="34" customWidth="1"/>
    <col min="13064" max="13064" width="7.75" style="34" customWidth="1"/>
    <col min="13065" max="13065" width="9.75" style="34" customWidth="1"/>
    <col min="13066" max="13068" width="10.5" style="34" customWidth="1"/>
    <col min="13069" max="13069" width="9.5" style="34" customWidth="1"/>
    <col min="13070" max="13070" width="8.75" style="34" customWidth="1"/>
    <col min="13071" max="13071" width="10.5" style="34" customWidth="1"/>
    <col min="13072" max="13072" width="6.33203125" style="34" customWidth="1"/>
    <col min="13073" max="13073" width="12" style="34" customWidth="1"/>
    <col min="13074" max="13074" width="10.08203125" style="34" customWidth="1"/>
    <col min="13075" max="13075" width="11.25" style="34" customWidth="1"/>
    <col min="13076" max="13076" width="11" style="34" customWidth="1"/>
    <col min="13077" max="13077" width="11.08203125" style="34" customWidth="1"/>
    <col min="13078" max="13078" width="11" style="34" customWidth="1"/>
    <col min="13079" max="13079" width="11.08203125" style="34" customWidth="1"/>
    <col min="13080" max="13081" width="11" style="34" customWidth="1"/>
    <col min="13082" max="13082" width="9.75" style="34" customWidth="1"/>
    <col min="13083" max="13312" width="11" style="34"/>
    <col min="13313" max="13313" width="6.75" style="34" customWidth="1"/>
    <col min="13314" max="13314" width="4.5" style="34" customWidth="1"/>
    <col min="13315" max="13315" width="8" style="34" customWidth="1"/>
    <col min="13316" max="13316" width="0" style="34" hidden="1" customWidth="1"/>
    <col min="13317" max="13317" width="39.25" style="34" customWidth="1"/>
    <col min="13318" max="13318" width="9.25" style="34" customWidth="1"/>
    <col min="13319" max="13319" width="9.75" style="34" customWidth="1"/>
    <col min="13320" max="13320" width="7.75" style="34" customWidth="1"/>
    <col min="13321" max="13321" width="9.75" style="34" customWidth="1"/>
    <col min="13322" max="13324" width="10.5" style="34" customWidth="1"/>
    <col min="13325" max="13325" width="9.5" style="34" customWidth="1"/>
    <col min="13326" max="13326" width="8.75" style="34" customWidth="1"/>
    <col min="13327" max="13327" width="10.5" style="34" customWidth="1"/>
    <col min="13328" max="13328" width="6.33203125" style="34" customWidth="1"/>
    <col min="13329" max="13329" width="12" style="34" customWidth="1"/>
    <col min="13330" max="13330" width="10.08203125" style="34" customWidth="1"/>
    <col min="13331" max="13331" width="11.25" style="34" customWidth="1"/>
    <col min="13332" max="13332" width="11" style="34" customWidth="1"/>
    <col min="13333" max="13333" width="11.08203125" style="34" customWidth="1"/>
    <col min="13334" max="13334" width="11" style="34" customWidth="1"/>
    <col min="13335" max="13335" width="11.08203125" style="34" customWidth="1"/>
    <col min="13336" max="13337" width="11" style="34" customWidth="1"/>
    <col min="13338" max="13338" width="9.75" style="34" customWidth="1"/>
    <col min="13339" max="13568" width="11" style="34"/>
    <col min="13569" max="13569" width="6.75" style="34" customWidth="1"/>
    <col min="13570" max="13570" width="4.5" style="34" customWidth="1"/>
    <col min="13571" max="13571" width="8" style="34" customWidth="1"/>
    <col min="13572" max="13572" width="0" style="34" hidden="1" customWidth="1"/>
    <col min="13573" max="13573" width="39.25" style="34" customWidth="1"/>
    <col min="13574" max="13574" width="9.25" style="34" customWidth="1"/>
    <col min="13575" max="13575" width="9.75" style="34" customWidth="1"/>
    <col min="13576" max="13576" width="7.75" style="34" customWidth="1"/>
    <col min="13577" max="13577" width="9.75" style="34" customWidth="1"/>
    <col min="13578" max="13580" width="10.5" style="34" customWidth="1"/>
    <col min="13581" max="13581" width="9.5" style="34" customWidth="1"/>
    <col min="13582" max="13582" width="8.75" style="34" customWidth="1"/>
    <col min="13583" max="13583" width="10.5" style="34" customWidth="1"/>
    <col min="13584" max="13584" width="6.33203125" style="34" customWidth="1"/>
    <col min="13585" max="13585" width="12" style="34" customWidth="1"/>
    <col min="13586" max="13586" width="10.08203125" style="34" customWidth="1"/>
    <col min="13587" max="13587" width="11.25" style="34" customWidth="1"/>
    <col min="13588" max="13588" width="11" style="34" customWidth="1"/>
    <col min="13589" max="13589" width="11.08203125" style="34" customWidth="1"/>
    <col min="13590" max="13590" width="11" style="34" customWidth="1"/>
    <col min="13591" max="13591" width="11.08203125" style="34" customWidth="1"/>
    <col min="13592" max="13593" width="11" style="34" customWidth="1"/>
    <col min="13594" max="13594" width="9.75" style="34" customWidth="1"/>
    <col min="13595" max="13824" width="11" style="34"/>
    <col min="13825" max="13825" width="6.75" style="34" customWidth="1"/>
    <col min="13826" max="13826" width="4.5" style="34" customWidth="1"/>
    <col min="13827" max="13827" width="8" style="34" customWidth="1"/>
    <col min="13828" max="13828" width="0" style="34" hidden="1" customWidth="1"/>
    <col min="13829" max="13829" width="39.25" style="34" customWidth="1"/>
    <col min="13830" max="13830" width="9.25" style="34" customWidth="1"/>
    <col min="13831" max="13831" width="9.75" style="34" customWidth="1"/>
    <col min="13832" max="13832" width="7.75" style="34" customWidth="1"/>
    <col min="13833" max="13833" width="9.75" style="34" customWidth="1"/>
    <col min="13834" max="13836" width="10.5" style="34" customWidth="1"/>
    <col min="13837" max="13837" width="9.5" style="34" customWidth="1"/>
    <col min="13838" max="13838" width="8.75" style="34" customWidth="1"/>
    <col min="13839" max="13839" width="10.5" style="34" customWidth="1"/>
    <col min="13840" max="13840" width="6.33203125" style="34" customWidth="1"/>
    <col min="13841" max="13841" width="12" style="34" customWidth="1"/>
    <col min="13842" max="13842" width="10.08203125" style="34" customWidth="1"/>
    <col min="13843" max="13843" width="11.25" style="34" customWidth="1"/>
    <col min="13844" max="13844" width="11" style="34" customWidth="1"/>
    <col min="13845" max="13845" width="11.08203125" style="34" customWidth="1"/>
    <col min="13846" max="13846" width="11" style="34" customWidth="1"/>
    <col min="13847" max="13847" width="11.08203125" style="34" customWidth="1"/>
    <col min="13848" max="13849" width="11" style="34" customWidth="1"/>
    <col min="13850" max="13850" width="9.75" style="34" customWidth="1"/>
    <col min="13851" max="14080" width="11" style="34"/>
    <col min="14081" max="14081" width="6.75" style="34" customWidth="1"/>
    <col min="14082" max="14082" width="4.5" style="34" customWidth="1"/>
    <col min="14083" max="14083" width="8" style="34" customWidth="1"/>
    <col min="14084" max="14084" width="0" style="34" hidden="1" customWidth="1"/>
    <col min="14085" max="14085" width="39.25" style="34" customWidth="1"/>
    <col min="14086" max="14086" width="9.25" style="34" customWidth="1"/>
    <col min="14087" max="14087" width="9.75" style="34" customWidth="1"/>
    <col min="14088" max="14088" width="7.75" style="34" customWidth="1"/>
    <col min="14089" max="14089" width="9.75" style="34" customWidth="1"/>
    <col min="14090" max="14092" width="10.5" style="34" customWidth="1"/>
    <col min="14093" max="14093" width="9.5" style="34" customWidth="1"/>
    <col min="14094" max="14094" width="8.75" style="34" customWidth="1"/>
    <col min="14095" max="14095" width="10.5" style="34" customWidth="1"/>
    <col min="14096" max="14096" width="6.33203125" style="34" customWidth="1"/>
    <col min="14097" max="14097" width="12" style="34" customWidth="1"/>
    <col min="14098" max="14098" width="10.08203125" style="34" customWidth="1"/>
    <col min="14099" max="14099" width="11.25" style="34" customWidth="1"/>
    <col min="14100" max="14100" width="11" style="34" customWidth="1"/>
    <col min="14101" max="14101" width="11.08203125" style="34" customWidth="1"/>
    <col min="14102" max="14102" width="11" style="34" customWidth="1"/>
    <col min="14103" max="14103" width="11.08203125" style="34" customWidth="1"/>
    <col min="14104" max="14105" width="11" style="34" customWidth="1"/>
    <col min="14106" max="14106" width="9.75" style="34" customWidth="1"/>
    <col min="14107" max="14336" width="11" style="34"/>
    <col min="14337" max="14337" width="6.75" style="34" customWidth="1"/>
    <col min="14338" max="14338" width="4.5" style="34" customWidth="1"/>
    <col min="14339" max="14339" width="8" style="34" customWidth="1"/>
    <col min="14340" max="14340" width="0" style="34" hidden="1" customWidth="1"/>
    <col min="14341" max="14341" width="39.25" style="34" customWidth="1"/>
    <col min="14342" max="14342" width="9.25" style="34" customWidth="1"/>
    <col min="14343" max="14343" width="9.75" style="34" customWidth="1"/>
    <col min="14344" max="14344" width="7.75" style="34" customWidth="1"/>
    <col min="14345" max="14345" width="9.75" style="34" customWidth="1"/>
    <col min="14346" max="14348" width="10.5" style="34" customWidth="1"/>
    <col min="14349" max="14349" width="9.5" style="34" customWidth="1"/>
    <col min="14350" max="14350" width="8.75" style="34" customWidth="1"/>
    <col min="14351" max="14351" width="10.5" style="34" customWidth="1"/>
    <col min="14352" max="14352" width="6.33203125" style="34" customWidth="1"/>
    <col min="14353" max="14353" width="12" style="34" customWidth="1"/>
    <col min="14354" max="14354" width="10.08203125" style="34" customWidth="1"/>
    <col min="14355" max="14355" width="11.25" style="34" customWidth="1"/>
    <col min="14356" max="14356" width="11" style="34" customWidth="1"/>
    <col min="14357" max="14357" width="11.08203125" style="34" customWidth="1"/>
    <col min="14358" max="14358" width="11" style="34" customWidth="1"/>
    <col min="14359" max="14359" width="11.08203125" style="34" customWidth="1"/>
    <col min="14360" max="14361" width="11" style="34" customWidth="1"/>
    <col min="14362" max="14362" width="9.75" style="34" customWidth="1"/>
    <col min="14363" max="14592" width="11" style="34"/>
    <col min="14593" max="14593" width="6.75" style="34" customWidth="1"/>
    <col min="14594" max="14594" width="4.5" style="34" customWidth="1"/>
    <col min="14595" max="14595" width="8" style="34" customWidth="1"/>
    <col min="14596" max="14596" width="0" style="34" hidden="1" customWidth="1"/>
    <col min="14597" max="14597" width="39.25" style="34" customWidth="1"/>
    <col min="14598" max="14598" width="9.25" style="34" customWidth="1"/>
    <col min="14599" max="14599" width="9.75" style="34" customWidth="1"/>
    <col min="14600" max="14600" width="7.75" style="34" customWidth="1"/>
    <col min="14601" max="14601" width="9.75" style="34" customWidth="1"/>
    <col min="14602" max="14604" width="10.5" style="34" customWidth="1"/>
    <col min="14605" max="14605" width="9.5" style="34" customWidth="1"/>
    <col min="14606" max="14606" width="8.75" style="34" customWidth="1"/>
    <col min="14607" max="14607" width="10.5" style="34" customWidth="1"/>
    <col min="14608" max="14608" width="6.33203125" style="34" customWidth="1"/>
    <col min="14609" max="14609" width="12" style="34" customWidth="1"/>
    <col min="14610" max="14610" width="10.08203125" style="34" customWidth="1"/>
    <col min="14611" max="14611" width="11.25" style="34" customWidth="1"/>
    <col min="14612" max="14612" width="11" style="34" customWidth="1"/>
    <col min="14613" max="14613" width="11.08203125" style="34" customWidth="1"/>
    <col min="14614" max="14614" width="11" style="34" customWidth="1"/>
    <col min="14615" max="14615" width="11.08203125" style="34" customWidth="1"/>
    <col min="14616" max="14617" width="11" style="34" customWidth="1"/>
    <col min="14618" max="14618" width="9.75" style="34" customWidth="1"/>
    <col min="14619" max="14848" width="11" style="34"/>
    <col min="14849" max="14849" width="6.75" style="34" customWidth="1"/>
    <col min="14850" max="14850" width="4.5" style="34" customWidth="1"/>
    <col min="14851" max="14851" width="8" style="34" customWidth="1"/>
    <col min="14852" max="14852" width="0" style="34" hidden="1" customWidth="1"/>
    <col min="14853" max="14853" width="39.25" style="34" customWidth="1"/>
    <col min="14854" max="14854" width="9.25" style="34" customWidth="1"/>
    <col min="14855" max="14855" width="9.75" style="34" customWidth="1"/>
    <col min="14856" max="14856" width="7.75" style="34" customWidth="1"/>
    <col min="14857" max="14857" width="9.75" style="34" customWidth="1"/>
    <col min="14858" max="14860" width="10.5" style="34" customWidth="1"/>
    <col min="14861" max="14861" width="9.5" style="34" customWidth="1"/>
    <col min="14862" max="14862" width="8.75" style="34" customWidth="1"/>
    <col min="14863" max="14863" width="10.5" style="34" customWidth="1"/>
    <col min="14864" max="14864" width="6.33203125" style="34" customWidth="1"/>
    <col min="14865" max="14865" width="12" style="34" customWidth="1"/>
    <col min="14866" max="14866" width="10.08203125" style="34" customWidth="1"/>
    <col min="14867" max="14867" width="11.25" style="34" customWidth="1"/>
    <col min="14868" max="14868" width="11" style="34" customWidth="1"/>
    <col min="14869" max="14869" width="11.08203125" style="34" customWidth="1"/>
    <col min="14870" max="14870" width="11" style="34" customWidth="1"/>
    <col min="14871" max="14871" width="11.08203125" style="34" customWidth="1"/>
    <col min="14872" max="14873" width="11" style="34" customWidth="1"/>
    <col min="14874" max="14874" width="9.75" style="34" customWidth="1"/>
    <col min="14875" max="15104" width="11" style="34"/>
    <col min="15105" max="15105" width="6.75" style="34" customWidth="1"/>
    <col min="15106" max="15106" width="4.5" style="34" customWidth="1"/>
    <col min="15107" max="15107" width="8" style="34" customWidth="1"/>
    <col min="15108" max="15108" width="0" style="34" hidden="1" customWidth="1"/>
    <col min="15109" max="15109" width="39.25" style="34" customWidth="1"/>
    <col min="15110" max="15110" width="9.25" style="34" customWidth="1"/>
    <col min="15111" max="15111" width="9.75" style="34" customWidth="1"/>
    <col min="15112" max="15112" width="7.75" style="34" customWidth="1"/>
    <col min="15113" max="15113" width="9.75" style="34" customWidth="1"/>
    <col min="15114" max="15116" width="10.5" style="34" customWidth="1"/>
    <col min="15117" max="15117" width="9.5" style="34" customWidth="1"/>
    <col min="15118" max="15118" width="8.75" style="34" customWidth="1"/>
    <col min="15119" max="15119" width="10.5" style="34" customWidth="1"/>
    <col min="15120" max="15120" width="6.33203125" style="34" customWidth="1"/>
    <col min="15121" max="15121" width="12" style="34" customWidth="1"/>
    <col min="15122" max="15122" width="10.08203125" style="34" customWidth="1"/>
    <col min="15123" max="15123" width="11.25" style="34" customWidth="1"/>
    <col min="15124" max="15124" width="11" style="34" customWidth="1"/>
    <col min="15125" max="15125" width="11.08203125" style="34" customWidth="1"/>
    <col min="15126" max="15126" width="11" style="34" customWidth="1"/>
    <col min="15127" max="15127" width="11.08203125" style="34" customWidth="1"/>
    <col min="15128" max="15129" width="11" style="34" customWidth="1"/>
    <col min="15130" max="15130" width="9.75" style="34" customWidth="1"/>
    <col min="15131" max="15360" width="11" style="34"/>
    <col min="15361" max="15361" width="6.75" style="34" customWidth="1"/>
    <col min="15362" max="15362" width="4.5" style="34" customWidth="1"/>
    <col min="15363" max="15363" width="8" style="34" customWidth="1"/>
    <col min="15364" max="15364" width="0" style="34" hidden="1" customWidth="1"/>
    <col min="15365" max="15365" width="39.25" style="34" customWidth="1"/>
    <col min="15366" max="15366" width="9.25" style="34" customWidth="1"/>
    <col min="15367" max="15367" width="9.75" style="34" customWidth="1"/>
    <col min="15368" max="15368" width="7.75" style="34" customWidth="1"/>
    <col min="15369" max="15369" width="9.75" style="34" customWidth="1"/>
    <col min="15370" max="15372" width="10.5" style="34" customWidth="1"/>
    <col min="15373" max="15373" width="9.5" style="34" customWidth="1"/>
    <col min="15374" max="15374" width="8.75" style="34" customWidth="1"/>
    <col min="15375" max="15375" width="10.5" style="34" customWidth="1"/>
    <col min="15376" max="15376" width="6.33203125" style="34" customWidth="1"/>
    <col min="15377" max="15377" width="12" style="34" customWidth="1"/>
    <col min="15378" max="15378" width="10.08203125" style="34" customWidth="1"/>
    <col min="15379" max="15379" width="11.25" style="34" customWidth="1"/>
    <col min="15380" max="15380" width="11" style="34" customWidth="1"/>
    <col min="15381" max="15381" width="11.08203125" style="34" customWidth="1"/>
    <col min="15382" max="15382" width="11" style="34" customWidth="1"/>
    <col min="15383" max="15383" width="11.08203125" style="34" customWidth="1"/>
    <col min="15384" max="15385" width="11" style="34" customWidth="1"/>
    <col min="15386" max="15386" width="9.75" style="34" customWidth="1"/>
    <col min="15387" max="15616" width="11" style="34"/>
    <col min="15617" max="15617" width="6.75" style="34" customWidth="1"/>
    <col min="15618" max="15618" width="4.5" style="34" customWidth="1"/>
    <col min="15619" max="15619" width="8" style="34" customWidth="1"/>
    <col min="15620" max="15620" width="0" style="34" hidden="1" customWidth="1"/>
    <col min="15621" max="15621" width="39.25" style="34" customWidth="1"/>
    <col min="15622" max="15622" width="9.25" style="34" customWidth="1"/>
    <col min="15623" max="15623" width="9.75" style="34" customWidth="1"/>
    <col min="15624" max="15624" width="7.75" style="34" customWidth="1"/>
    <col min="15625" max="15625" width="9.75" style="34" customWidth="1"/>
    <col min="15626" max="15628" width="10.5" style="34" customWidth="1"/>
    <col min="15629" max="15629" width="9.5" style="34" customWidth="1"/>
    <col min="15630" max="15630" width="8.75" style="34" customWidth="1"/>
    <col min="15631" max="15631" width="10.5" style="34" customWidth="1"/>
    <col min="15632" max="15632" width="6.33203125" style="34" customWidth="1"/>
    <col min="15633" max="15633" width="12" style="34" customWidth="1"/>
    <col min="15634" max="15634" width="10.08203125" style="34" customWidth="1"/>
    <col min="15635" max="15635" width="11.25" style="34" customWidth="1"/>
    <col min="15636" max="15636" width="11" style="34" customWidth="1"/>
    <col min="15637" max="15637" width="11.08203125" style="34" customWidth="1"/>
    <col min="15638" max="15638" width="11" style="34" customWidth="1"/>
    <col min="15639" max="15639" width="11.08203125" style="34" customWidth="1"/>
    <col min="15640" max="15641" width="11" style="34" customWidth="1"/>
    <col min="15642" max="15642" width="9.75" style="34" customWidth="1"/>
    <col min="15643" max="15872" width="11" style="34"/>
    <col min="15873" max="15873" width="6.75" style="34" customWidth="1"/>
    <col min="15874" max="15874" width="4.5" style="34" customWidth="1"/>
    <col min="15875" max="15875" width="8" style="34" customWidth="1"/>
    <col min="15876" max="15876" width="0" style="34" hidden="1" customWidth="1"/>
    <col min="15877" max="15877" width="39.25" style="34" customWidth="1"/>
    <col min="15878" max="15878" width="9.25" style="34" customWidth="1"/>
    <col min="15879" max="15879" width="9.75" style="34" customWidth="1"/>
    <col min="15880" max="15880" width="7.75" style="34" customWidth="1"/>
    <col min="15881" max="15881" width="9.75" style="34" customWidth="1"/>
    <col min="15882" max="15884" width="10.5" style="34" customWidth="1"/>
    <col min="15885" max="15885" width="9.5" style="34" customWidth="1"/>
    <col min="15886" max="15886" width="8.75" style="34" customWidth="1"/>
    <col min="15887" max="15887" width="10.5" style="34" customWidth="1"/>
    <col min="15888" max="15888" width="6.33203125" style="34" customWidth="1"/>
    <col min="15889" max="15889" width="12" style="34" customWidth="1"/>
    <col min="15890" max="15890" width="10.08203125" style="34" customWidth="1"/>
    <col min="15891" max="15891" width="11.25" style="34" customWidth="1"/>
    <col min="15892" max="15892" width="11" style="34" customWidth="1"/>
    <col min="15893" max="15893" width="11.08203125" style="34" customWidth="1"/>
    <col min="15894" max="15894" width="11" style="34" customWidth="1"/>
    <col min="15895" max="15895" width="11.08203125" style="34" customWidth="1"/>
    <col min="15896" max="15897" width="11" style="34" customWidth="1"/>
    <col min="15898" max="15898" width="9.75" style="34" customWidth="1"/>
    <col min="15899" max="16128" width="11" style="34"/>
    <col min="16129" max="16129" width="6.75" style="34" customWidth="1"/>
    <col min="16130" max="16130" width="4.5" style="34" customWidth="1"/>
    <col min="16131" max="16131" width="8" style="34" customWidth="1"/>
    <col min="16132" max="16132" width="0" style="34" hidden="1" customWidth="1"/>
    <col min="16133" max="16133" width="39.25" style="34" customWidth="1"/>
    <col min="16134" max="16134" width="9.25" style="34" customWidth="1"/>
    <col min="16135" max="16135" width="9.75" style="34" customWidth="1"/>
    <col min="16136" max="16136" width="7.75" style="34" customWidth="1"/>
    <col min="16137" max="16137" width="9.75" style="34" customWidth="1"/>
    <col min="16138" max="16140" width="10.5" style="34" customWidth="1"/>
    <col min="16141" max="16141" width="9.5" style="34" customWidth="1"/>
    <col min="16142" max="16142" width="8.75" style="34" customWidth="1"/>
    <col min="16143" max="16143" width="10.5" style="34" customWidth="1"/>
    <col min="16144" max="16144" width="6.33203125" style="34" customWidth="1"/>
    <col min="16145" max="16145" width="12" style="34" customWidth="1"/>
    <col min="16146" max="16146" width="10.08203125" style="34" customWidth="1"/>
    <col min="16147" max="16147" width="11.25" style="34" customWidth="1"/>
    <col min="16148" max="16148" width="11" style="34" customWidth="1"/>
    <col min="16149" max="16149" width="11.08203125" style="34" customWidth="1"/>
    <col min="16150" max="16150" width="11" style="34" customWidth="1"/>
    <col min="16151" max="16151" width="11.08203125" style="34" customWidth="1"/>
    <col min="16152" max="16153" width="11" style="34" customWidth="1"/>
    <col min="16154" max="16154" width="9.75" style="34" customWidth="1"/>
    <col min="16155" max="16384" width="11" style="34"/>
  </cols>
  <sheetData>
    <row r="1" spans="1:26" s="47" customFormat="1" ht="27.5" customHeight="1" x14ac:dyDescent="0.3">
      <c r="A1" s="352" t="s">
        <v>1160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</row>
    <row r="2" spans="1:26" s="47" customFormat="1" ht="21.5" customHeight="1" x14ac:dyDescent="0.3">
      <c r="A2" s="336" t="s">
        <v>579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s="7" customFormat="1" ht="19" customHeight="1" x14ac:dyDescent="0.3">
      <c r="A3" s="337" t="s">
        <v>13</v>
      </c>
      <c r="B3" s="339" t="s">
        <v>12</v>
      </c>
      <c r="C3" s="341" t="s">
        <v>1158</v>
      </c>
      <c r="D3" s="342" t="s">
        <v>14</v>
      </c>
      <c r="E3" s="344" t="s">
        <v>15</v>
      </c>
      <c r="F3" s="346" t="s">
        <v>776</v>
      </c>
      <c r="G3" s="348" t="s">
        <v>16</v>
      </c>
      <c r="H3" s="349" t="s">
        <v>17</v>
      </c>
      <c r="I3" s="349" t="s">
        <v>18</v>
      </c>
      <c r="J3" s="328" t="s">
        <v>19</v>
      </c>
      <c r="K3" s="328"/>
      <c r="L3" s="328"/>
      <c r="M3" s="330" t="s">
        <v>1161</v>
      </c>
      <c r="N3" s="330" t="s">
        <v>20</v>
      </c>
      <c r="O3" s="330" t="s">
        <v>1162</v>
      </c>
      <c r="P3" s="332" t="s">
        <v>21</v>
      </c>
      <c r="Q3" s="334" t="s">
        <v>22</v>
      </c>
      <c r="R3" s="329" t="s">
        <v>23</v>
      </c>
      <c r="S3" s="329"/>
      <c r="T3" s="329" t="s">
        <v>24</v>
      </c>
      <c r="U3" s="329"/>
      <c r="V3" s="329" t="s">
        <v>25</v>
      </c>
      <c r="W3" s="329"/>
      <c r="X3" s="329" t="s">
        <v>26</v>
      </c>
      <c r="Y3" s="329"/>
      <c r="Z3" s="6" t="s">
        <v>27</v>
      </c>
    </row>
    <row r="4" spans="1:26" s="7" customFormat="1" ht="21" customHeight="1" x14ac:dyDescent="0.3">
      <c r="A4" s="338"/>
      <c r="B4" s="340"/>
      <c r="C4" s="341"/>
      <c r="D4" s="343"/>
      <c r="E4" s="345"/>
      <c r="F4" s="347"/>
      <c r="G4" s="348"/>
      <c r="H4" s="350"/>
      <c r="I4" s="350"/>
      <c r="J4" s="8">
        <v>2561</v>
      </c>
      <c r="K4" s="8">
        <v>2562</v>
      </c>
      <c r="L4" s="8">
        <v>2563</v>
      </c>
      <c r="M4" s="331"/>
      <c r="N4" s="331"/>
      <c r="O4" s="331"/>
      <c r="P4" s="333"/>
      <c r="Q4" s="335"/>
      <c r="R4" s="9" t="s">
        <v>28</v>
      </c>
      <c r="S4" s="9" t="s">
        <v>29</v>
      </c>
      <c r="T4" s="9" t="s">
        <v>28</v>
      </c>
      <c r="U4" s="9" t="s">
        <v>29</v>
      </c>
      <c r="V4" s="9" t="s">
        <v>28</v>
      </c>
      <c r="W4" s="9" t="s">
        <v>29</v>
      </c>
      <c r="X4" s="9" t="s">
        <v>28</v>
      </c>
      <c r="Y4" s="9" t="s">
        <v>29</v>
      </c>
      <c r="Z4" s="10"/>
    </row>
    <row r="5" spans="1:26" ht="15.75" customHeight="1" x14ac:dyDescent="0.35">
      <c r="A5" s="11">
        <v>10945</v>
      </c>
      <c r="B5" s="11">
        <v>1</v>
      </c>
      <c r="C5" s="93" t="s">
        <v>855</v>
      </c>
      <c r="D5" s="13" t="s">
        <v>30</v>
      </c>
      <c r="E5" s="36" t="s">
        <v>31</v>
      </c>
      <c r="F5" s="12">
        <v>1</v>
      </c>
      <c r="G5" s="12" t="s">
        <v>32</v>
      </c>
      <c r="H5" s="12">
        <v>1</v>
      </c>
      <c r="I5" s="12" t="s">
        <v>32</v>
      </c>
      <c r="J5" s="14">
        <v>120</v>
      </c>
      <c r="K5" s="14">
        <v>80</v>
      </c>
      <c r="L5" s="14">
        <v>24</v>
      </c>
      <c r="M5" s="14">
        <f>(J5+K5+L5)/3*1.1</f>
        <v>82.13333333333334</v>
      </c>
      <c r="N5" s="14">
        <v>0</v>
      </c>
      <c r="O5" s="14">
        <v>80</v>
      </c>
      <c r="P5" s="15">
        <v>1.5</v>
      </c>
      <c r="Q5" s="15">
        <f>O5*P5</f>
        <v>120</v>
      </c>
      <c r="R5" s="16">
        <v>80</v>
      </c>
      <c r="S5" s="17">
        <f>R5*P5</f>
        <v>120</v>
      </c>
      <c r="T5" s="18">
        <v>0</v>
      </c>
      <c r="U5" s="17">
        <f>T5*P5</f>
        <v>0</v>
      </c>
      <c r="V5" s="18">
        <v>0</v>
      </c>
      <c r="W5" s="17">
        <f>V5*P5</f>
        <v>0</v>
      </c>
      <c r="X5" s="18">
        <v>0</v>
      </c>
      <c r="Y5" s="17">
        <f>X5*P5</f>
        <v>0</v>
      </c>
      <c r="Z5" s="19"/>
    </row>
    <row r="6" spans="1:26" ht="15.75" customHeight="1" x14ac:dyDescent="0.35">
      <c r="A6" s="11">
        <v>10945</v>
      </c>
      <c r="B6" s="11">
        <v>2</v>
      </c>
      <c r="C6" s="93" t="s">
        <v>856</v>
      </c>
      <c r="D6" s="21" t="s">
        <v>33</v>
      </c>
      <c r="E6" s="23" t="s">
        <v>34</v>
      </c>
      <c r="F6" s="12">
        <v>2</v>
      </c>
      <c r="G6" s="12" t="s">
        <v>35</v>
      </c>
      <c r="H6" s="12">
        <v>1</v>
      </c>
      <c r="I6" s="12" t="s">
        <v>36</v>
      </c>
      <c r="J6" s="14">
        <v>24096</v>
      </c>
      <c r="K6" s="14">
        <v>37700</v>
      </c>
      <c r="L6" s="14">
        <v>25500</v>
      </c>
      <c r="M6" s="14">
        <f>(J6+K6+L6)/3*1.1</f>
        <v>32008.533333333336</v>
      </c>
      <c r="N6" s="14">
        <v>8500</v>
      </c>
      <c r="O6" s="14">
        <v>24000</v>
      </c>
      <c r="P6" s="15">
        <v>1</v>
      </c>
      <c r="Q6" s="15">
        <f t="shared" ref="Q6:Q91" si="0">O6*P6</f>
        <v>24000</v>
      </c>
      <c r="R6" s="16">
        <f t="shared" ref="R6" si="1">O6/4</f>
        <v>6000</v>
      </c>
      <c r="S6" s="17">
        <f t="shared" ref="S6" si="2">R6*P6</f>
        <v>6000</v>
      </c>
      <c r="T6" s="18">
        <f t="shared" ref="T6" si="3">O6/4</f>
        <v>6000</v>
      </c>
      <c r="U6" s="17">
        <f t="shared" ref="U6" si="4">T6*P6</f>
        <v>6000</v>
      </c>
      <c r="V6" s="18">
        <f t="shared" ref="V6" si="5">O6/4</f>
        <v>6000</v>
      </c>
      <c r="W6" s="17">
        <f t="shared" ref="W6" si="6">V6*P6</f>
        <v>6000</v>
      </c>
      <c r="X6" s="18">
        <f t="shared" ref="X6" si="7">O6/4</f>
        <v>6000</v>
      </c>
      <c r="Y6" s="17">
        <f>X6*P6</f>
        <v>6000</v>
      </c>
      <c r="Z6" s="19"/>
    </row>
    <row r="7" spans="1:26" ht="15.75" customHeight="1" x14ac:dyDescent="0.35">
      <c r="A7" s="11">
        <v>10945</v>
      </c>
      <c r="B7" s="11">
        <v>3</v>
      </c>
      <c r="C7" s="93" t="s">
        <v>857</v>
      </c>
      <c r="D7" s="21" t="s">
        <v>37</v>
      </c>
      <c r="E7" s="55" t="s">
        <v>38</v>
      </c>
      <c r="F7" s="12">
        <v>1</v>
      </c>
      <c r="G7" s="12" t="s">
        <v>35</v>
      </c>
      <c r="H7" s="12">
        <v>1</v>
      </c>
      <c r="I7" s="12" t="s">
        <v>39</v>
      </c>
      <c r="J7" s="14">
        <v>0</v>
      </c>
      <c r="K7" s="14">
        <v>30</v>
      </c>
      <c r="L7" s="14">
        <v>13</v>
      </c>
      <c r="M7" s="14">
        <f t="shared" ref="M7:M34" si="8">(J7+K7+L7)/3*1.1</f>
        <v>15.766666666666669</v>
      </c>
      <c r="N7" s="14">
        <v>30</v>
      </c>
      <c r="O7" s="14">
        <v>0</v>
      </c>
      <c r="P7" s="15">
        <v>51.63</v>
      </c>
      <c r="Q7" s="15">
        <f t="shared" si="0"/>
        <v>0</v>
      </c>
      <c r="R7" s="16">
        <v>0</v>
      </c>
      <c r="S7" s="17">
        <f t="shared" ref="S7:S30" si="9">R7*P7</f>
        <v>0</v>
      </c>
      <c r="T7" s="18">
        <v>0</v>
      </c>
      <c r="U7" s="17">
        <f t="shared" ref="U7:U30" si="10">T7*P7</f>
        <v>0</v>
      </c>
      <c r="V7" s="18">
        <v>0</v>
      </c>
      <c r="W7" s="17">
        <f t="shared" ref="W7:W30" si="11">V7*P7</f>
        <v>0</v>
      </c>
      <c r="X7" s="18">
        <v>0</v>
      </c>
      <c r="Y7" s="17">
        <f t="shared" ref="Y7:Y30" si="12">X7*P7</f>
        <v>0</v>
      </c>
      <c r="Z7" s="19"/>
    </row>
    <row r="8" spans="1:26" ht="15.75" customHeight="1" x14ac:dyDescent="0.35">
      <c r="A8" s="11">
        <v>10945</v>
      </c>
      <c r="B8" s="11">
        <v>4</v>
      </c>
      <c r="C8" s="93" t="s">
        <v>858</v>
      </c>
      <c r="D8" s="21" t="s">
        <v>41</v>
      </c>
      <c r="E8" s="23" t="s">
        <v>42</v>
      </c>
      <c r="F8" s="12">
        <v>1</v>
      </c>
      <c r="G8" s="12" t="s">
        <v>32</v>
      </c>
      <c r="H8" s="12">
        <v>1</v>
      </c>
      <c r="I8" s="12" t="s">
        <v>32</v>
      </c>
      <c r="J8" s="14">
        <v>2700</v>
      </c>
      <c r="K8" s="14">
        <v>1920</v>
      </c>
      <c r="L8" s="14">
        <v>2088</v>
      </c>
      <c r="M8" s="14">
        <f t="shared" si="8"/>
        <v>2459.6000000000004</v>
      </c>
      <c r="N8" s="14">
        <v>1200</v>
      </c>
      <c r="O8" s="14">
        <v>1200</v>
      </c>
      <c r="P8" s="15">
        <v>1.45</v>
      </c>
      <c r="Q8" s="15">
        <f t="shared" si="0"/>
        <v>1740</v>
      </c>
      <c r="R8" s="16">
        <v>0</v>
      </c>
      <c r="S8" s="17">
        <f t="shared" ref="S8:S10" si="13">R8*P8</f>
        <v>0</v>
      </c>
      <c r="T8" s="18">
        <v>0</v>
      </c>
      <c r="U8" s="17">
        <f t="shared" ref="U8:U10" si="14">T8*P8</f>
        <v>0</v>
      </c>
      <c r="V8" s="18">
        <v>600</v>
      </c>
      <c r="W8" s="17">
        <f t="shared" ref="W8:W10" si="15">V8*P8</f>
        <v>870</v>
      </c>
      <c r="X8" s="18">
        <v>600</v>
      </c>
      <c r="Y8" s="17">
        <f>X8*P8</f>
        <v>870</v>
      </c>
      <c r="Z8" s="19"/>
    </row>
    <row r="9" spans="1:26" ht="15.75" customHeight="1" x14ac:dyDescent="0.35">
      <c r="A9" s="11">
        <v>10945</v>
      </c>
      <c r="B9" s="11">
        <v>5</v>
      </c>
      <c r="C9" s="93" t="s">
        <v>859</v>
      </c>
      <c r="D9" s="21"/>
      <c r="E9" s="23" t="s">
        <v>607</v>
      </c>
      <c r="F9" s="12">
        <v>1</v>
      </c>
      <c r="G9" s="12" t="s">
        <v>45</v>
      </c>
      <c r="H9" s="12">
        <v>1</v>
      </c>
      <c r="I9" s="12" t="s">
        <v>66</v>
      </c>
      <c r="J9" s="14">
        <v>22</v>
      </c>
      <c r="K9" s="14">
        <v>38</v>
      </c>
      <c r="L9" s="14">
        <v>14</v>
      </c>
      <c r="M9" s="14">
        <f t="shared" si="8"/>
        <v>27.133333333333336</v>
      </c>
      <c r="N9" s="14">
        <v>0</v>
      </c>
      <c r="O9" s="14">
        <v>28</v>
      </c>
      <c r="P9" s="49">
        <v>409</v>
      </c>
      <c r="Q9" s="15">
        <f t="shared" si="0"/>
        <v>11452</v>
      </c>
      <c r="R9" s="16">
        <f t="shared" ref="R9:R10" si="16">O9/4</f>
        <v>7</v>
      </c>
      <c r="S9" s="17">
        <f t="shared" si="13"/>
        <v>2863</v>
      </c>
      <c r="T9" s="18">
        <f t="shared" ref="T9:T10" si="17">O9/4</f>
        <v>7</v>
      </c>
      <c r="U9" s="17">
        <f t="shared" si="14"/>
        <v>2863</v>
      </c>
      <c r="V9" s="18">
        <f t="shared" ref="V9:V10" si="18">O9/4</f>
        <v>7</v>
      </c>
      <c r="W9" s="17">
        <f t="shared" si="15"/>
        <v>2863</v>
      </c>
      <c r="X9" s="18">
        <f t="shared" ref="X9:X10" si="19">O9/4</f>
        <v>7</v>
      </c>
      <c r="Y9" s="17">
        <f>X9*P9</f>
        <v>2863</v>
      </c>
      <c r="Z9" s="19"/>
    </row>
    <row r="10" spans="1:26" ht="15.75" customHeight="1" x14ac:dyDescent="0.35">
      <c r="A10" s="11">
        <v>10945</v>
      </c>
      <c r="B10" s="11">
        <v>6</v>
      </c>
      <c r="C10" s="124">
        <v>810850</v>
      </c>
      <c r="D10" s="21" t="s">
        <v>43</v>
      </c>
      <c r="E10" s="33" t="s">
        <v>44</v>
      </c>
      <c r="F10" s="12">
        <v>1</v>
      </c>
      <c r="G10" s="12" t="s">
        <v>45</v>
      </c>
      <c r="H10" s="12">
        <v>1</v>
      </c>
      <c r="I10" s="12" t="s">
        <v>46</v>
      </c>
      <c r="J10" s="14">
        <v>492</v>
      </c>
      <c r="K10" s="14">
        <v>970</v>
      </c>
      <c r="L10" s="14">
        <v>330</v>
      </c>
      <c r="M10" s="14">
        <f t="shared" si="8"/>
        <v>657.06666666666672</v>
      </c>
      <c r="N10" s="14">
        <v>120</v>
      </c>
      <c r="O10" s="14">
        <v>600</v>
      </c>
      <c r="P10" s="15">
        <v>6</v>
      </c>
      <c r="Q10" s="15">
        <f t="shared" si="0"/>
        <v>3600</v>
      </c>
      <c r="R10" s="16">
        <f t="shared" si="16"/>
        <v>150</v>
      </c>
      <c r="S10" s="17">
        <f t="shared" si="13"/>
        <v>900</v>
      </c>
      <c r="T10" s="18">
        <f t="shared" si="17"/>
        <v>150</v>
      </c>
      <c r="U10" s="17">
        <f t="shared" si="14"/>
        <v>900</v>
      </c>
      <c r="V10" s="18">
        <f t="shared" si="18"/>
        <v>150</v>
      </c>
      <c r="W10" s="17">
        <f t="shared" si="15"/>
        <v>900</v>
      </c>
      <c r="X10" s="18">
        <f t="shared" si="19"/>
        <v>150</v>
      </c>
      <c r="Y10" s="17">
        <f>X10*P10</f>
        <v>900</v>
      </c>
      <c r="Z10" s="19"/>
    </row>
    <row r="11" spans="1:26" ht="15.75" customHeight="1" x14ac:dyDescent="0.35">
      <c r="A11" s="11">
        <v>10945</v>
      </c>
      <c r="B11" s="11">
        <v>7</v>
      </c>
      <c r="C11" s="93" t="s">
        <v>860</v>
      </c>
      <c r="D11" s="21" t="s">
        <v>47</v>
      </c>
      <c r="E11" s="22" t="s">
        <v>672</v>
      </c>
      <c r="F11" s="12">
        <v>1</v>
      </c>
      <c r="G11" s="12" t="s">
        <v>48</v>
      </c>
      <c r="H11" s="12">
        <v>1</v>
      </c>
      <c r="I11" s="12" t="s">
        <v>49</v>
      </c>
      <c r="J11" s="14">
        <v>300</v>
      </c>
      <c r="K11" s="14">
        <v>350</v>
      </c>
      <c r="L11" s="14">
        <v>240</v>
      </c>
      <c r="M11" s="14">
        <f t="shared" si="8"/>
        <v>326.33333333333337</v>
      </c>
      <c r="N11" s="14">
        <v>170</v>
      </c>
      <c r="O11" s="14">
        <v>160</v>
      </c>
      <c r="P11" s="15">
        <v>11</v>
      </c>
      <c r="Q11" s="15">
        <f t="shared" si="0"/>
        <v>1760</v>
      </c>
      <c r="R11" s="16">
        <v>0</v>
      </c>
      <c r="S11" s="17">
        <f t="shared" si="9"/>
        <v>0</v>
      </c>
      <c r="T11" s="18">
        <v>0</v>
      </c>
      <c r="U11" s="17">
        <f t="shared" si="10"/>
        <v>0</v>
      </c>
      <c r="V11" s="18">
        <v>80</v>
      </c>
      <c r="W11" s="17">
        <f t="shared" si="11"/>
        <v>880</v>
      </c>
      <c r="X11" s="18">
        <v>80</v>
      </c>
      <c r="Y11" s="17">
        <f t="shared" si="12"/>
        <v>880</v>
      </c>
      <c r="Z11" s="19"/>
    </row>
    <row r="12" spans="1:26" ht="15.75" customHeight="1" x14ac:dyDescent="0.35">
      <c r="A12" s="11">
        <v>10945</v>
      </c>
      <c r="B12" s="11">
        <v>8</v>
      </c>
      <c r="C12" s="93">
        <v>227353</v>
      </c>
      <c r="D12" s="21" t="s">
        <v>50</v>
      </c>
      <c r="E12" s="40" t="s">
        <v>673</v>
      </c>
      <c r="F12" s="12">
        <v>1</v>
      </c>
      <c r="G12" s="12" t="s">
        <v>32</v>
      </c>
      <c r="H12" s="12">
        <v>1</v>
      </c>
      <c r="I12" s="12" t="s">
        <v>32</v>
      </c>
      <c r="J12" s="14">
        <v>6360</v>
      </c>
      <c r="K12" s="14">
        <v>3720</v>
      </c>
      <c r="L12" s="14">
        <v>5280</v>
      </c>
      <c r="M12" s="14">
        <f t="shared" si="8"/>
        <v>5632</v>
      </c>
      <c r="N12" s="14">
        <v>300</v>
      </c>
      <c r="O12" s="14">
        <v>6000</v>
      </c>
      <c r="P12" s="15">
        <v>1.98</v>
      </c>
      <c r="Q12" s="15">
        <f t="shared" si="0"/>
        <v>11880</v>
      </c>
      <c r="R12" s="16">
        <f t="shared" ref="R12" si="20">O12/4</f>
        <v>1500</v>
      </c>
      <c r="S12" s="17">
        <f t="shared" si="9"/>
        <v>2970</v>
      </c>
      <c r="T12" s="18">
        <f t="shared" ref="T12" si="21">O12/4</f>
        <v>1500</v>
      </c>
      <c r="U12" s="17">
        <f t="shared" si="10"/>
        <v>2970</v>
      </c>
      <c r="V12" s="18">
        <f t="shared" ref="V12" si="22">O12/4</f>
        <v>1500</v>
      </c>
      <c r="W12" s="17">
        <f t="shared" si="11"/>
        <v>2970</v>
      </c>
      <c r="X12" s="18">
        <f t="shared" ref="X12" si="23">O12/4</f>
        <v>1500</v>
      </c>
      <c r="Y12" s="17">
        <f>X12*P12</f>
        <v>2970</v>
      </c>
      <c r="Z12" s="19"/>
    </row>
    <row r="13" spans="1:26" ht="15.75" customHeight="1" x14ac:dyDescent="0.3">
      <c r="A13" s="11">
        <v>10945</v>
      </c>
      <c r="B13" s="11">
        <v>9</v>
      </c>
      <c r="C13" s="11"/>
      <c r="D13" s="21"/>
      <c r="E13" s="40" t="s">
        <v>51</v>
      </c>
      <c r="F13" s="12">
        <v>2</v>
      </c>
      <c r="G13" s="12" t="s">
        <v>52</v>
      </c>
      <c r="H13" s="12">
        <v>1</v>
      </c>
      <c r="I13" s="12" t="s">
        <v>49</v>
      </c>
      <c r="J13" s="14">
        <v>118</v>
      </c>
      <c r="K13" s="14">
        <v>76</v>
      </c>
      <c r="L13" s="14">
        <v>320</v>
      </c>
      <c r="M13" s="14">
        <f t="shared" si="8"/>
        <v>188.4666666666667</v>
      </c>
      <c r="N13" s="14">
        <v>80</v>
      </c>
      <c r="O13" s="14">
        <v>120</v>
      </c>
      <c r="P13" s="15">
        <v>36.875</v>
      </c>
      <c r="Q13" s="15">
        <f t="shared" si="0"/>
        <v>4425</v>
      </c>
      <c r="R13" s="16">
        <v>0</v>
      </c>
      <c r="S13" s="17">
        <f t="shared" ref="S13" si="24">R13*P13</f>
        <v>0</v>
      </c>
      <c r="T13" s="18">
        <v>40</v>
      </c>
      <c r="U13" s="17">
        <f t="shared" ref="U13" si="25">T13*P13</f>
        <v>1475</v>
      </c>
      <c r="V13" s="18">
        <v>40</v>
      </c>
      <c r="W13" s="17">
        <f t="shared" ref="W13" si="26">V13*P13</f>
        <v>1475</v>
      </c>
      <c r="X13" s="18">
        <v>40</v>
      </c>
      <c r="Y13" s="17">
        <f>X13*P13</f>
        <v>1475</v>
      </c>
      <c r="Z13" s="19"/>
    </row>
    <row r="14" spans="1:26" ht="15.75" customHeight="1" x14ac:dyDescent="0.35">
      <c r="A14" s="11">
        <v>10945</v>
      </c>
      <c r="B14" s="11">
        <v>10</v>
      </c>
      <c r="C14" s="93" t="s">
        <v>861</v>
      </c>
      <c r="D14" s="21"/>
      <c r="E14" s="40" t="s">
        <v>796</v>
      </c>
      <c r="F14" s="12">
        <v>1</v>
      </c>
      <c r="G14" s="12" t="s">
        <v>32</v>
      </c>
      <c r="H14" s="12">
        <v>1</v>
      </c>
      <c r="I14" s="12" t="s">
        <v>32</v>
      </c>
      <c r="J14" s="14"/>
      <c r="K14" s="14">
        <v>720</v>
      </c>
      <c r="L14" s="14">
        <v>612</v>
      </c>
      <c r="M14" s="14">
        <f>(J14+K14+L14)/2*1.1</f>
        <v>732.6</v>
      </c>
      <c r="N14" s="14">
        <v>0</v>
      </c>
      <c r="O14" s="14">
        <v>800</v>
      </c>
      <c r="P14" s="15">
        <v>23.076000000000001</v>
      </c>
      <c r="Q14" s="15">
        <f t="shared" ref="Q14" si="27">O14*P14</f>
        <v>18460.8</v>
      </c>
      <c r="R14" s="16">
        <f t="shared" ref="R14" si="28">O14/4</f>
        <v>200</v>
      </c>
      <c r="S14" s="17">
        <f t="shared" ref="S14" si="29">R14*P14</f>
        <v>4615.2</v>
      </c>
      <c r="T14" s="18">
        <f t="shared" ref="T14" si="30">O14/4</f>
        <v>200</v>
      </c>
      <c r="U14" s="17">
        <f t="shared" ref="U14" si="31">T14*P14</f>
        <v>4615.2</v>
      </c>
      <c r="V14" s="18">
        <f t="shared" ref="V14" si="32">O14/4</f>
        <v>200</v>
      </c>
      <c r="W14" s="17">
        <f t="shared" ref="W14" si="33">V14*P14</f>
        <v>4615.2</v>
      </c>
      <c r="X14" s="18">
        <f t="shared" ref="X14" si="34">O14/4</f>
        <v>200</v>
      </c>
      <c r="Y14" s="17">
        <f>X14*P14</f>
        <v>4615.2</v>
      </c>
      <c r="Z14" s="19"/>
    </row>
    <row r="15" spans="1:26" ht="15.75" customHeight="1" x14ac:dyDescent="0.3">
      <c r="A15" s="11">
        <v>10945</v>
      </c>
      <c r="B15" s="11">
        <v>11</v>
      </c>
      <c r="C15" s="12">
        <v>234092</v>
      </c>
      <c r="D15" s="21" t="s">
        <v>53</v>
      </c>
      <c r="E15" s="33" t="s">
        <v>674</v>
      </c>
      <c r="F15" s="12">
        <v>1</v>
      </c>
      <c r="G15" s="12" t="s">
        <v>32</v>
      </c>
      <c r="H15" s="12">
        <v>1</v>
      </c>
      <c r="I15" s="12" t="s">
        <v>32</v>
      </c>
      <c r="J15" s="14">
        <v>23400</v>
      </c>
      <c r="K15" s="14">
        <v>18600</v>
      </c>
      <c r="L15" s="14">
        <v>24600</v>
      </c>
      <c r="M15" s="14">
        <f t="shared" si="8"/>
        <v>24420.000000000004</v>
      </c>
      <c r="N15" s="14">
        <v>10500</v>
      </c>
      <c r="O15" s="14">
        <v>14000</v>
      </c>
      <c r="P15" s="15">
        <v>0.38</v>
      </c>
      <c r="Q15" s="15">
        <f t="shared" si="0"/>
        <v>5320</v>
      </c>
      <c r="R15" s="16">
        <v>0</v>
      </c>
      <c r="S15" s="17">
        <f t="shared" si="9"/>
        <v>0</v>
      </c>
      <c r="T15" s="18">
        <v>4000</v>
      </c>
      <c r="U15" s="17">
        <f t="shared" si="10"/>
        <v>1520</v>
      </c>
      <c r="V15" s="18">
        <v>5000</v>
      </c>
      <c r="W15" s="17">
        <f t="shared" si="11"/>
        <v>1900</v>
      </c>
      <c r="X15" s="18">
        <v>5000</v>
      </c>
      <c r="Y15" s="17">
        <f t="shared" si="12"/>
        <v>1900</v>
      </c>
      <c r="Z15" s="19"/>
    </row>
    <row r="16" spans="1:26" ht="15.75" customHeight="1" x14ac:dyDescent="0.35">
      <c r="A16" s="11">
        <v>10945</v>
      </c>
      <c r="B16" s="11">
        <v>12</v>
      </c>
      <c r="C16" s="93" t="s">
        <v>863</v>
      </c>
      <c r="D16" s="21" t="s">
        <v>55</v>
      </c>
      <c r="E16" s="23" t="s">
        <v>675</v>
      </c>
      <c r="F16" s="12">
        <v>1</v>
      </c>
      <c r="G16" s="12" t="s">
        <v>32</v>
      </c>
      <c r="H16" s="12">
        <v>1</v>
      </c>
      <c r="I16" s="12" t="s">
        <v>32</v>
      </c>
      <c r="J16" s="14">
        <v>4200</v>
      </c>
      <c r="K16" s="14">
        <v>3000</v>
      </c>
      <c r="L16" s="14">
        <v>4200</v>
      </c>
      <c r="M16" s="14">
        <f t="shared" si="8"/>
        <v>4180</v>
      </c>
      <c r="N16" s="14">
        <v>1500</v>
      </c>
      <c r="O16" s="14">
        <v>2800</v>
      </c>
      <c r="P16" s="15">
        <v>0.42</v>
      </c>
      <c r="Q16" s="15">
        <f t="shared" si="0"/>
        <v>1176</v>
      </c>
      <c r="R16" s="16">
        <v>0</v>
      </c>
      <c r="S16" s="17">
        <f t="shared" si="9"/>
        <v>0</v>
      </c>
      <c r="T16" s="18">
        <v>800</v>
      </c>
      <c r="U16" s="17">
        <f t="shared" si="10"/>
        <v>336</v>
      </c>
      <c r="V16" s="18">
        <v>1000</v>
      </c>
      <c r="W16" s="17">
        <f t="shared" si="11"/>
        <v>420</v>
      </c>
      <c r="X16" s="18">
        <v>1000</v>
      </c>
      <c r="Y16" s="17">
        <f t="shared" si="12"/>
        <v>420</v>
      </c>
      <c r="Z16" s="19"/>
    </row>
    <row r="17" spans="1:26" ht="15.75" customHeight="1" x14ac:dyDescent="0.35">
      <c r="A17" s="11">
        <v>10945</v>
      </c>
      <c r="B17" s="11">
        <v>13</v>
      </c>
      <c r="C17" s="93" t="s">
        <v>864</v>
      </c>
      <c r="D17" s="21"/>
      <c r="E17" s="55" t="s">
        <v>608</v>
      </c>
      <c r="F17" s="12">
        <v>1</v>
      </c>
      <c r="G17" s="12" t="s">
        <v>45</v>
      </c>
      <c r="H17" s="12">
        <v>1</v>
      </c>
      <c r="I17" s="12" t="s">
        <v>46</v>
      </c>
      <c r="J17" s="14">
        <v>17</v>
      </c>
      <c r="K17" s="14">
        <v>86</v>
      </c>
      <c r="L17" s="14">
        <v>29</v>
      </c>
      <c r="M17" s="14">
        <f t="shared" si="8"/>
        <v>48.400000000000006</v>
      </c>
      <c r="N17" s="14">
        <v>0</v>
      </c>
      <c r="O17" s="14">
        <v>40</v>
      </c>
      <c r="P17" s="15">
        <v>92.73</v>
      </c>
      <c r="Q17" s="15">
        <f t="shared" si="0"/>
        <v>3709.2000000000003</v>
      </c>
      <c r="R17" s="16">
        <v>10</v>
      </c>
      <c r="S17" s="17">
        <f t="shared" ref="S17" si="35">R17*P17</f>
        <v>927.30000000000007</v>
      </c>
      <c r="T17" s="18">
        <v>10</v>
      </c>
      <c r="U17" s="17">
        <f t="shared" ref="U17" si="36">T17*P17</f>
        <v>927.30000000000007</v>
      </c>
      <c r="V17" s="18">
        <v>10</v>
      </c>
      <c r="W17" s="17">
        <f t="shared" ref="W17" si="37">V17*P17</f>
        <v>927.30000000000007</v>
      </c>
      <c r="X17" s="18">
        <v>10</v>
      </c>
      <c r="Y17" s="17">
        <f t="shared" si="12"/>
        <v>927.30000000000007</v>
      </c>
      <c r="Z17" s="19"/>
    </row>
    <row r="18" spans="1:26" ht="15.75" customHeight="1" x14ac:dyDescent="0.35">
      <c r="A18" s="11">
        <v>10945</v>
      </c>
      <c r="B18" s="11">
        <v>14</v>
      </c>
      <c r="C18" s="93" t="s">
        <v>865</v>
      </c>
      <c r="D18" s="21" t="s">
        <v>56</v>
      </c>
      <c r="E18" s="23" t="s">
        <v>634</v>
      </c>
      <c r="F18" s="12">
        <v>1</v>
      </c>
      <c r="G18" s="12" t="s">
        <v>32</v>
      </c>
      <c r="H18" s="12">
        <v>1</v>
      </c>
      <c r="I18" s="12" t="s">
        <v>32</v>
      </c>
      <c r="J18" s="14">
        <v>45600</v>
      </c>
      <c r="K18" s="14">
        <v>30600</v>
      </c>
      <c r="L18" s="14">
        <v>42600</v>
      </c>
      <c r="M18" s="14">
        <f t="shared" si="8"/>
        <v>43560</v>
      </c>
      <c r="N18" s="14">
        <v>7000</v>
      </c>
      <c r="O18" s="14">
        <v>40000</v>
      </c>
      <c r="P18" s="15">
        <v>0.18679999999999999</v>
      </c>
      <c r="Q18" s="15">
        <f t="shared" si="0"/>
        <v>7472</v>
      </c>
      <c r="R18" s="16">
        <v>10000</v>
      </c>
      <c r="S18" s="17">
        <f t="shared" si="9"/>
        <v>1868</v>
      </c>
      <c r="T18" s="18">
        <v>10000</v>
      </c>
      <c r="U18" s="17">
        <f t="shared" si="10"/>
        <v>1868</v>
      </c>
      <c r="V18" s="18">
        <v>10000</v>
      </c>
      <c r="W18" s="17">
        <f t="shared" si="11"/>
        <v>1868</v>
      </c>
      <c r="X18" s="18">
        <v>10000</v>
      </c>
      <c r="Y18" s="17">
        <f t="shared" si="12"/>
        <v>1868</v>
      </c>
      <c r="Z18" s="19"/>
    </row>
    <row r="19" spans="1:26" ht="15.75" customHeight="1" x14ac:dyDescent="0.35">
      <c r="A19" s="11">
        <v>10945</v>
      </c>
      <c r="B19" s="11">
        <v>15</v>
      </c>
      <c r="C19" s="93" t="s">
        <v>866</v>
      </c>
      <c r="D19" s="21" t="s">
        <v>57</v>
      </c>
      <c r="E19" s="23" t="s">
        <v>635</v>
      </c>
      <c r="F19" s="12">
        <v>1</v>
      </c>
      <c r="G19" s="12" t="s">
        <v>32</v>
      </c>
      <c r="H19" s="12">
        <v>1</v>
      </c>
      <c r="I19" s="12" t="s">
        <v>32</v>
      </c>
      <c r="J19" s="14">
        <v>11400</v>
      </c>
      <c r="K19" s="14">
        <v>16800</v>
      </c>
      <c r="L19" s="14">
        <v>12600</v>
      </c>
      <c r="M19" s="14">
        <f t="shared" si="8"/>
        <v>14960.000000000002</v>
      </c>
      <c r="N19" s="14">
        <v>6500</v>
      </c>
      <c r="O19" s="14">
        <v>8000</v>
      </c>
      <c r="P19" s="15">
        <v>0.3745</v>
      </c>
      <c r="Q19" s="15">
        <f t="shared" si="0"/>
        <v>2996</v>
      </c>
      <c r="R19" s="16">
        <v>0</v>
      </c>
      <c r="S19" s="17">
        <f t="shared" ref="S19" si="38">R19*P19</f>
        <v>0</v>
      </c>
      <c r="T19" s="18">
        <v>2000</v>
      </c>
      <c r="U19" s="17">
        <f t="shared" ref="U19" si="39">T19*P19</f>
        <v>749</v>
      </c>
      <c r="V19" s="18">
        <v>3000</v>
      </c>
      <c r="W19" s="17">
        <f t="shared" ref="W19" si="40">V19*P19</f>
        <v>1123.5</v>
      </c>
      <c r="X19" s="18">
        <v>3000</v>
      </c>
      <c r="Y19" s="17">
        <f t="shared" ref="Y19" si="41">X19*P19</f>
        <v>1123.5</v>
      </c>
      <c r="Z19" s="19"/>
    </row>
    <row r="20" spans="1:26" ht="15.75" customHeight="1" x14ac:dyDescent="0.35">
      <c r="A20" s="11">
        <v>10945</v>
      </c>
      <c r="B20" s="11">
        <v>16</v>
      </c>
      <c r="C20" s="93" t="s">
        <v>867</v>
      </c>
      <c r="D20" s="21" t="s">
        <v>58</v>
      </c>
      <c r="E20" s="33" t="s">
        <v>59</v>
      </c>
      <c r="F20" s="12">
        <v>1</v>
      </c>
      <c r="G20" s="12" t="s">
        <v>32</v>
      </c>
      <c r="H20" s="12">
        <v>1</v>
      </c>
      <c r="I20" s="12" t="s">
        <v>32</v>
      </c>
      <c r="J20" s="14">
        <v>254400</v>
      </c>
      <c r="K20" s="14">
        <v>227100</v>
      </c>
      <c r="L20" s="14">
        <v>295080</v>
      </c>
      <c r="M20" s="14">
        <f t="shared" si="8"/>
        <v>284746</v>
      </c>
      <c r="N20" s="14">
        <v>8600</v>
      </c>
      <c r="O20" s="14">
        <v>280000</v>
      </c>
      <c r="P20" s="15">
        <v>0.85</v>
      </c>
      <c r="Q20" s="15">
        <f t="shared" si="0"/>
        <v>238000</v>
      </c>
      <c r="R20" s="16">
        <f t="shared" ref="R20:R24" si="42">O20/4</f>
        <v>70000</v>
      </c>
      <c r="S20" s="17">
        <f t="shared" si="9"/>
        <v>59500</v>
      </c>
      <c r="T20" s="18">
        <f t="shared" ref="T20:T24" si="43">O20/4</f>
        <v>70000</v>
      </c>
      <c r="U20" s="17">
        <f t="shared" si="10"/>
        <v>59500</v>
      </c>
      <c r="V20" s="18">
        <f t="shared" ref="V20:V24" si="44">O20/4</f>
        <v>70000</v>
      </c>
      <c r="W20" s="17">
        <f t="shared" si="11"/>
        <v>59500</v>
      </c>
      <c r="X20" s="18">
        <f t="shared" ref="X20:X24" si="45">O20/4</f>
        <v>70000</v>
      </c>
      <c r="Y20" s="17">
        <f t="shared" si="12"/>
        <v>59500</v>
      </c>
      <c r="Z20" s="19"/>
    </row>
    <row r="21" spans="1:26" ht="15.75" customHeight="1" x14ac:dyDescent="0.35">
      <c r="A21" s="11">
        <v>10945</v>
      </c>
      <c r="B21" s="11">
        <v>17</v>
      </c>
      <c r="C21" s="93" t="s">
        <v>868</v>
      </c>
      <c r="D21" s="21" t="s">
        <v>61</v>
      </c>
      <c r="E21" s="33" t="s">
        <v>632</v>
      </c>
      <c r="F21" s="12">
        <v>1</v>
      </c>
      <c r="G21" s="12" t="s">
        <v>62</v>
      </c>
      <c r="H21" s="12">
        <v>1</v>
      </c>
      <c r="I21" s="12" t="s">
        <v>62</v>
      </c>
      <c r="J21" s="14">
        <v>17400</v>
      </c>
      <c r="K21" s="14">
        <v>11400</v>
      </c>
      <c r="L21" s="14">
        <v>10200</v>
      </c>
      <c r="M21" s="14">
        <f t="shared" si="8"/>
        <v>14300.000000000002</v>
      </c>
      <c r="N21" s="14">
        <v>6000</v>
      </c>
      <c r="O21" s="14">
        <v>8000</v>
      </c>
      <c r="P21" s="15">
        <v>0.9</v>
      </c>
      <c r="Q21" s="15">
        <f t="shared" si="0"/>
        <v>7200</v>
      </c>
      <c r="R21" s="16">
        <v>0</v>
      </c>
      <c r="S21" s="17">
        <f t="shared" si="9"/>
        <v>0</v>
      </c>
      <c r="T21" s="18">
        <v>2000</v>
      </c>
      <c r="U21" s="17">
        <f t="shared" si="10"/>
        <v>1800</v>
      </c>
      <c r="V21" s="18">
        <v>3000</v>
      </c>
      <c r="W21" s="17">
        <f t="shared" si="11"/>
        <v>2700</v>
      </c>
      <c r="X21" s="18">
        <v>3000</v>
      </c>
      <c r="Y21" s="17">
        <f t="shared" si="12"/>
        <v>2700</v>
      </c>
      <c r="Z21" s="19"/>
    </row>
    <row r="22" spans="1:26" ht="15.75" customHeight="1" x14ac:dyDescent="0.35">
      <c r="A22" s="11">
        <v>10945</v>
      </c>
      <c r="B22" s="11">
        <v>18</v>
      </c>
      <c r="C22" s="93" t="s">
        <v>869</v>
      </c>
      <c r="D22" s="21" t="s">
        <v>63</v>
      </c>
      <c r="E22" s="33" t="s">
        <v>633</v>
      </c>
      <c r="F22" s="12">
        <v>1</v>
      </c>
      <c r="G22" s="12" t="s">
        <v>62</v>
      </c>
      <c r="H22" s="12">
        <v>1</v>
      </c>
      <c r="I22" s="12" t="s">
        <v>62</v>
      </c>
      <c r="J22" s="14">
        <v>42000</v>
      </c>
      <c r="K22" s="14">
        <v>34200</v>
      </c>
      <c r="L22" s="14">
        <v>36600</v>
      </c>
      <c r="M22" s="14">
        <f t="shared" si="8"/>
        <v>41360</v>
      </c>
      <c r="N22" s="14">
        <v>7000</v>
      </c>
      <c r="O22" s="14">
        <v>40000</v>
      </c>
      <c r="P22" s="15">
        <v>1.4</v>
      </c>
      <c r="Q22" s="15">
        <f t="shared" si="0"/>
        <v>56000</v>
      </c>
      <c r="R22" s="16">
        <v>10000</v>
      </c>
      <c r="S22" s="17">
        <f t="shared" si="9"/>
        <v>14000</v>
      </c>
      <c r="T22" s="18">
        <v>10000</v>
      </c>
      <c r="U22" s="17">
        <f t="shared" si="10"/>
        <v>14000</v>
      </c>
      <c r="V22" s="18">
        <v>10000</v>
      </c>
      <c r="W22" s="17">
        <f t="shared" si="11"/>
        <v>14000</v>
      </c>
      <c r="X22" s="18">
        <v>10000</v>
      </c>
      <c r="Y22" s="17">
        <f t="shared" si="12"/>
        <v>14000</v>
      </c>
      <c r="Z22" s="19"/>
    </row>
    <row r="23" spans="1:26" ht="15.75" customHeight="1" x14ac:dyDescent="0.35">
      <c r="A23" s="11">
        <v>10945</v>
      </c>
      <c r="B23" s="11">
        <v>19</v>
      </c>
      <c r="C23" s="93" t="s">
        <v>870</v>
      </c>
      <c r="D23" s="21" t="s">
        <v>64</v>
      </c>
      <c r="E23" s="22" t="s">
        <v>636</v>
      </c>
      <c r="F23" s="12">
        <v>1</v>
      </c>
      <c r="G23" s="12" t="s">
        <v>60</v>
      </c>
      <c r="H23" s="12">
        <v>1</v>
      </c>
      <c r="I23" s="12" t="s">
        <v>49</v>
      </c>
      <c r="J23" s="14">
        <v>1740</v>
      </c>
      <c r="K23" s="14">
        <v>1230</v>
      </c>
      <c r="L23" s="14">
        <v>1430</v>
      </c>
      <c r="M23" s="14">
        <f t="shared" si="8"/>
        <v>1613.3333333333335</v>
      </c>
      <c r="N23" s="14">
        <v>450</v>
      </c>
      <c r="O23" s="14">
        <v>1200</v>
      </c>
      <c r="P23" s="15">
        <v>10.76</v>
      </c>
      <c r="Q23" s="15">
        <f t="shared" si="0"/>
        <v>12912</v>
      </c>
      <c r="R23" s="16">
        <v>0</v>
      </c>
      <c r="S23" s="17">
        <f t="shared" si="9"/>
        <v>0</v>
      </c>
      <c r="T23" s="18">
        <v>400</v>
      </c>
      <c r="U23" s="17">
        <f t="shared" si="10"/>
        <v>4304</v>
      </c>
      <c r="V23" s="18">
        <v>400</v>
      </c>
      <c r="W23" s="17">
        <f t="shared" si="11"/>
        <v>4304</v>
      </c>
      <c r="X23" s="18">
        <v>400</v>
      </c>
      <c r="Y23" s="17">
        <f t="shared" si="12"/>
        <v>4304</v>
      </c>
      <c r="Z23" s="19"/>
    </row>
    <row r="24" spans="1:26" ht="15.75" customHeight="1" x14ac:dyDescent="0.35">
      <c r="A24" s="11">
        <v>10945</v>
      </c>
      <c r="B24" s="11">
        <v>20</v>
      </c>
      <c r="C24" s="93" t="s">
        <v>871</v>
      </c>
      <c r="D24" s="21" t="s">
        <v>65</v>
      </c>
      <c r="E24" s="22" t="s">
        <v>1196</v>
      </c>
      <c r="F24" s="12">
        <v>2</v>
      </c>
      <c r="G24" s="12" t="s">
        <v>32</v>
      </c>
      <c r="H24" s="12">
        <v>1</v>
      </c>
      <c r="I24" s="12" t="s">
        <v>32</v>
      </c>
      <c r="J24" s="14"/>
      <c r="K24" s="14"/>
      <c r="L24" s="14">
        <v>11880</v>
      </c>
      <c r="M24" s="14">
        <f>(J24+K24+L24)/1*1.1</f>
        <v>13068.000000000002</v>
      </c>
      <c r="N24" s="14">
        <v>1600</v>
      </c>
      <c r="O24" s="14">
        <v>12000</v>
      </c>
      <c r="P24" s="15">
        <v>3.62</v>
      </c>
      <c r="Q24" s="15">
        <f t="shared" si="0"/>
        <v>43440</v>
      </c>
      <c r="R24" s="16">
        <f t="shared" si="42"/>
        <v>3000</v>
      </c>
      <c r="S24" s="17">
        <f t="shared" si="9"/>
        <v>10860</v>
      </c>
      <c r="T24" s="18">
        <f t="shared" si="43"/>
        <v>3000</v>
      </c>
      <c r="U24" s="17">
        <f t="shared" si="10"/>
        <v>10860</v>
      </c>
      <c r="V24" s="18">
        <f t="shared" si="44"/>
        <v>3000</v>
      </c>
      <c r="W24" s="17">
        <f t="shared" si="11"/>
        <v>10860</v>
      </c>
      <c r="X24" s="18">
        <f t="shared" si="45"/>
        <v>3000</v>
      </c>
      <c r="Y24" s="17">
        <f t="shared" si="12"/>
        <v>10860</v>
      </c>
      <c r="Z24" s="19"/>
    </row>
    <row r="25" spans="1:26" ht="15.75" customHeight="1" x14ac:dyDescent="0.35">
      <c r="A25" s="11">
        <v>10945</v>
      </c>
      <c r="B25" s="11">
        <v>21</v>
      </c>
      <c r="C25" s="93" t="s">
        <v>872</v>
      </c>
      <c r="D25" s="21" t="s">
        <v>65</v>
      </c>
      <c r="E25" s="22" t="s">
        <v>784</v>
      </c>
      <c r="F25" s="12">
        <v>1</v>
      </c>
      <c r="G25" s="12" t="s">
        <v>60</v>
      </c>
      <c r="H25" s="12">
        <v>1</v>
      </c>
      <c r="I25" s="12" t="s">
        <v>49</v>
      </c>
      <c r="J25" s="14">
        <v>60</v>
      </c>
      <c r="K25" s="14">
        <v>60</v>
      </c>
      <c r="L25" s="14">
        <v>166</v>
      </c>
      <c r="M25" s="14">
        <v>18</v>
      </c>
      <c r="N25" s="14">
        <v>0</v>
      </c>
      <c r="O25" s="14">
        <v>20</v>
      </c>
      <c r="P25" s="15">
        <v>103.79</v>
      </c>
      <c r="Q25" s="15">
        <f t="shared" si="0"/>
        <v>2075.8000000000002</v>
      </c>
      <c r="R25" s="16">
        <f t="shared" ref="R25" si="46">O25/4</f>
        <v>5</v>
      </c>
      <c r="S25" s="17">
        <f t="shared" ref="S25" si="47">R25*P25</f>
        <v>518.95000000000005</v>
      </c>
      <c r="T25" s="18">
        <f t="shared" ref="T25" si="48">O25/4</f>
        <v>5</v>
      </c>
      <c r="U25" s="17">
        <f t="shared" ref="U25" si="49">T25*P25</f>
        <v>518.95000000000005</v>
      </c>
      <c r="V25" s="18">
        <f t="shared" ref="V25" si="50">O25/4</f>
        <v>5</v>
      </c>
      <c r="W25" s="17">
        <f t="shared" ref="W25" si="51">V25*P25</f>
        <v>518.95000000000005</v>
      </c>
      <c r="X25" s="18">
        <f t="shared" ref="X25" si="52">O25/4</f>
        <v>5</v>
      </c>
      <c r="Y25" s="17">
        <f t="shared" ref="Y25" si="53">X25*P25</f>
        <v>518.95000000000005</v>
      </c>
      <c r="Z25" s="19"/>
    </row>
    <row r="26" spans="1:26" ht="15.75" customHeight="1" x14ac:dyDescent="0.35">
      <c r="A26" s="11">
        <v>10945</v>
      </c>
      <c r="B26" s="11">
        <v>22</v>
      </c>
      <c r="C26" s="93" t="s">
        <v>873</v>
      </c>
      <c r="D26" s="21" t="s">
        <v>68</v>
      </c>
      <c r="E26" s="36" t="s">
        <v>637</v>
      </c>
      <c r="F26" s="12">
        <v>1</v>
      </c>
      <c r="G26" s="12" t="s">
        <v>45</v>
      </c>
      <c r="H26" s="12">
        <v>1</v>
      </c>
      <c r="I26" s="12" t="s">
        <v>66</v>
      </c>
      <c r="J26" s="14">
        <v>120</v>
      </c>
      <c r="K26" s="14">
        <v>300</v>
      </c>
      <c r="L26" s="14">
        <v>720</v>
      </c>
      <c r="M26" s="14">
        <f t="shared" si="8"/>
        <v>418.00000000000006</v>
      </c>
      <c r="N26" s="14">
        <v>200</v>
      </c>
      <c r="O26" s="14">
        <v>240</v>
      </c>
      <c r="P26" s="15">
        <v>12</v>
      </c>
      <c r="Q26" s="15">
        <f t="shared" si="0"/>
        <v>2880</v>
      </c>
      <c r="R26" s="16">
        <v>0</v>
      </c>
      <c r="S26" s="17">
        <f t="shared" ref="S26" si="54">R26*P26</f>
        <v>0</v>
      </c>
      <c r="T26" s="18">
        <v>0</v>
      </c>
      <c r="U26" s="17">
        <f t="shared" ref="U26" si="55">T26*P26</f>
        <v>0</v>
      </c>
      <c r="V26" s="18">
        <v>120</v>
      </c>
      <c r="W26" s="17">
        <f t="shared" ref="W26" si="56">V26*P26</f>
        <v>1440</v>
      </c>
      <c r="X26" s="18">
        <v>120</v>
      </c>
      <c r="Y26" s="17">
        <f t="shared" ref="Y26" si="57">X26*P26</f>
        <v>1440</v>
      </c>
      <c r="Z26" s="19"/>
    </row>
    <row r="27" spans="1:26" ht="15.75" customHeight="1" x14ac:dyDescent="0.35">
      <c r="A27" s="11">
        <v>10945</v>
      </c>
      <c r="B27" s="11">
        <v>23</v>
      </c>
      <c r="C27" s="93" t="s">
        <v>874</v>
      </c>
      <c r="D27" s="21" t="s">
        <v>67</v>
      </c>
      <c r="E27" s="22" t="s">
        <v>638</v>
      </c>
      <c r="F27" s="12">
        <v>1</v>
      </c>
      <c r="G27" s="12" t="s">
        <v>45</v>
      </c>
      <c r="H27" s="12">
        <v>1</v>
      </c>
      <c r="I27" s="12" t="s">
        <v>66</v>
      </c>
      <c r="J27" s="14">
        <v>0</v>
      </c>
      <c r="K27" s="14">
        <v>360</v>
      </c>
      <c r="L27" s="14">
        <v>120</v>
      </c>
      <c r="M27" s="14">
        <f t="shared" si="8"/>
        <v>176</v>
      </c>
      <c r="N27" s="14">
        <v>100</v>
      </c>
      <c r="O27" s="14">
        <v>80</v>
      </c>
      <c r="P27" s="15">
        <v>12.5</v>
      </c>
      <c r="Q27" s="15">
        <f t="shared" si="0"/>
        <v>1000</v>
      </c>
      <c r="R27" s="16">
        <v>0</v>
      </c>
      <c r="S27" s="17">
        <f t="shared" si="9"/>
        <v>0</v>
      </c>
      <c r="T27" s="18">
        <v>0</v>
      </c>
      <c r="U27" s="17">
        <f t="shared" si="10"/>
        <v>0</v>
      </c>
      <c r="V27" s="18">
        <v>40</v>
      </c>
      <c r="W27" s="17">
        <f t="shared" si="11"/>
        <v>500</v>
      </c>
      <c r="X27" s="18">
        <v>40</v>
      </c>
      <c r="Y27" s="17">
        <f t="shared" si="12"/>
        <v>500</v>
      </c>
      <c r="Z27" s="19"/>
    </row>
    <row r="28" spans="1:26" ht="15.75" customHeight="1" x14ac:dyDescent="0.3">
      <c r="A28" s="11">
        <v>10945</v>
      </c>
      <c r="B28" s="11">
        <v>24</v>
      </c>
      <c r="C28" s="12">
        <v>808141</v>
      </c>
      <c r="D28" s="21" t="s">
        <v>69</v>
      </c>
      <c r="E28" s="36" t="s">
        <v>676</v>
      </c>
      <c r="F28" s="12">
        <v>1</v>
      </c>
      <c r="G28" s="12" t="s">
        <v>40</v>
      </c>
      <c r="H28" s="12">
        <v>1</v>
      </c>
      <c r="I28" s="12" t="s">
        <v>70</v>
      </c>
      <c r="J28" s="14">
        <v>5760</v>
      </c>
      <c r="K28" s="14">
        <v>6480</v>
      </c>
      <c r="L28" s="14">
        <v>6650</v>
      </c>
      <c r="M28" s="14">
        <f t="shared" si="8"/>
        <v>6926.3333333333339</v>
      </c>
      <c r="N28" s="14">
        <v>1660</v>
      </c>
      <c r="O28" s="14">
        <v>6000</v>
      </c>
      <c r="P28" s="15">
        <v>10</v>
      </c>
      <c r="Q28" s="15">
        <f t="shared" si="0"/>
        <v>60000</v>
      </c>
      <c r="R28" s="16">
        <v>0</v>
      </c>
      <c r="S28" s="17">
        <f t="shared" si="9"/>
        <v>0</v>
      </c>
      <c r="T28" s="18">
        <v>2000</v>
      </c>
      <c r="U28" s="17">
        <f t="shared" si="10"/>
        <v>20000</v>
      </c>
      <c r="V28" s="18">
        <v>2000</v>
      </c>
      <c r="W28" s="17">
        <f t="shared" si="11"/>
        <v>20000</v>
      </c>
      <c r="X28" s="18">
        <v>2000</v>
      </c>
      <c r="Y28" s="17">
        <f t="shared" si="12"/>
        <v>20000</v>
      </c>
      <c r="Z28" s="19"/>
    </row>
    <row r="29" spans="1:26" ht="15.75" customHeight="1" x14ac:dyDescent="0.35">
      <c r="A29" s="11">
        <v>10945</v>
      </c>
      <c r="B29" s="11">
        <v>25</v>
      </c>
      <c r="C29" s="93" t="s">
        <v>862</v>
      </c>
      <c r="D29" s="21" t="s">
        <v>54</v>
      </c>
      <c r="E29" s="23" t="s">
        <v>671</v>
      </c>
      <c r="F29" s="12">
        <v>1</v>
      </c>
      <c r="G29" s="12" t="s">
        <v>48</v>
      </c>
      <c r="H29" s="12">
        <v>1</v>
      </c>
      <c r="I29" s="12" t="s">
        <v>49</v>
      </c>
      <c r="J29" s="14">
        <v>3132</v>
      </c>
      <c r="K29" s="14">
        <v>4050</v>
      </c>
      <c r="L29" s="14">
        <v>4535</v>
      </c>
      <c r="M29" s="14">
        <f t="shared" ref="M29" si="58">(J29+K29+L29)/3*1.1</f>
        <v>4296.2333333333336</v>
      </c>
      <c r="N29" s="14">
        <v>840</v>
      </c>
      <c r="O29" s="14">
        <v>4000</v>
      </c>
      <c r="P29" s="15">
        <v>13.85</v>
      </c>
      <c r="Q29" s="15">
        <f t="shared" ref="Q29" si="59">O29*P29</f>
        <v>55400</v>
      </c>
      <c r="R29" s="16">
        <f t="shared" ref="R29" si="60">O29/4</f>
        <v>1000</v>
      </c>
      <c r="S29" s="17">
        <f t="shared" ref="S29" si="61">R29*P29</f>
        <v>13850</v>
      </c>
      <c r="T29" s="18">
        <f t="shared" ref="T29" si="62">O29/4</f>
        <v>1000</v>
      </c>
      <c r="U29" s="17">
        <f t="shared" ref="U29" si="63">T29*P29</f>
        <v>13850</v>
      </c>
      <c r="V29" s="18">
        <f t="shared" ref="V29" si="64">O29/4</f>
        <v>1000</v>
      </c>
      <c r="W29" s="17">
        <f t="shared" ref="W29" si="65">V29*P29</f>
        <v>13850</v>
      </c>
      <c r="X29" s="18">
        <f t="shared" ref="X29" si="66">O29/4</f>
        <v>1000</v>
      </c>
      <c r="Y29" s="17">
        <f t="shared" ref="Y29" si="67">X29*P29</f>
        <v>13850</v>
      </c>
      <c r="Z29" s="19"/>
    </row>
    <row r="30" spans="1:26" ht="15.75" customHeight="1" x14ac:dyDescent="0.35">
      <c r="A30" s="11">
        <v>10945</v>
      </c>
      <c r="B30" s="11">
        <v>26</v>
      </c>
      <c r="C30" s="93" t="s">
        <v>875</v>
      </c>
      <c r="D30" s="21" t="s">
        <v>71</v>
      </c>
      <c r="E30" s="33" t="s">
        <v>72</v>
      </c>
      <c r="F30" s="12">
        <v>1</v>
      </c>
      <c r="G30" s="12" t="s">
        <v>32</v>
      </c>
      <c r="H30" s="12">
        <v>1</v>
      </c>
      <c r="I30" s="12" t="s">
        <v>32</v>
      </c>
      <c r="J30" s="14">
        <v>40800</v>
      </c>
      <c r="K30" s="14">
        <v>14400</v>
      </c>
      <c r="L30" s="14">
        <v>11520</v>
      </c>
      <c r="M30" s="14">
        <f t="shared" si="8"/>
        <v>24464.000000000004</v>
      </c>
      <c r="N30" s="14">
        <v>8400</v>
      </c>
      <c r="O30" s="14">
        <v>16000</v>
      </c>
      <c r="P30" s="15">
        <v>0.36</v>
      </c>
      <c r="Q30" s="15">
        <f t="shared" si="0"/>
        <v>5760</v>
      </c>
      <c r="R30" s="16">
        <v>0</v>
      </c>
      <c r="S30" s="17">
        <f t="shared" si="9"/>
        <v>0</v>
      </c>
      <c r="T30" s="18">
        <v>5000</v>
      </c>
      <c r="U30" s="17">
        <f t="shared" si="10"/>
        <v>1800</v>
      </c>
      <c r="V30" s="18">
        <v>5000</v>
      </c>
      <c r="W30" s="17">
        <f t="shared" si="11"/>
        <v>1800</v>
      </c>
      <c r="X30" s="18">
        <v>6000</v>
      </c>
      <c r="Y30" s="17">
        <f t="shared" si="12"/>
        <v>2160</v>
      </c>
      <c r="Z30" s="19"/>
    </row>
    <row r="31" spans="1:26" ht="15.75" customHeight="1" x14ac:dyDescent="0.35">
      <c r="A31" s="11">
        <v>10945</v>
      </c>
      <c r="B31" s="11">
        <v>27</v>
      </c>
      <c r="C31" s="93" t="s">
        <v>877</v>
      </c>
      <c r="D31" s="21" t="s">
        <v>73</v>
      </c>
      <c r="E31" s="23" t="s">
        <v>74</v>
      </c>
      <c r="F31" s="12">
        <v>1</v>
      </c>
      <c r="G31" s="12" t="s">
        <v>75</v>
      </c>
      <c r="H31" s="12">
        <v>1</v>
      </c>
      <c r="I31" s="12" t="s">
        <v>49</v>
      </c>
      <c r="J31" s="14">
        <v>1331</v>
      </c>
      <c r="K31" s="14">
        <v>1600</v>
      </c>
      <c r="L31" s="14">
        <v>1520</v>
      </c>
      <c r="M31" s="14">
        <f t="shared" si="8"/>
        <v>1632.0333333333335</v>
      </c>
      <c r="N31" s="14">
        <v>120</v>
      </c>
      <c r="O31" s="14">
        <v>1600</v>
      </c>
      <c r="P31" s="15">
        <v>10.119999999999999</v>
      </c>
      <c r="Q31" s="15">
        <f t="shared" si="0"/>
        <v>16191.999999999998</v>
      </c>
      <c r="R31" s="16">
        <f t="shared" ref="R31" si="68">O31/4</f>
        <v>400</v>
      </c>
      <c r="S31" s="17">
        <f t="shared" ref="S31" si="69">R31*P31</f>
        <v>4047.9999999999995</v>
      </c>
      <c r="T31" s="18">
        <f t="shared" ref="T31" si="70">O31/4</f>
        <v>400</v>
      </c>
      <c r="U31" s="17">
        <f t="shared" ref="U31" si="71">T31*P31</f>
        <v>4047.9999999999995</v>
      </c>
      <c r="V31" s="18">
        <f t="shared" ref="V31" si="72">O31/4</f>
        <v>400</v>
      </c>
      <c r="W31" s="17">
        <f t="shared" ref="W31" si="73">V31*P31</f>
        <v>4047.9999999999995</v>
      </c>
      <c r="X31" s="18">
        <f t="shared" ref="X31" si="74">O31/4</f>
        <v>400</v>
      </c>
      <c r="Y31" s="17">
        <f t="shared" ref="Y31" si="75">X31*P31</f>
        <v>4047.9999999999995</v>
      </c>
      <c r="Z31" s="19"/>
    </row>
    <row r="32" spans="1:26" ht="15.75" customHeight="1" x14ac:dyDescent="0.35">
      <c r="A32" s="11">
        <v>10945</v>
      </c>
      <c r="B32" s="11">
        <v>28</v>
      </c>
      <c r="C32" s="93" t="s">
        <v>876</v>
      </c>
      <c r="D32" s="21"/>
      <c r="E32" s="23" t="s">
        <v>785</v>
      </c>
      <c r="F32" s="12">
        <v>1</v>
      </c>
      <c r="G32" s="12" t="s">
        <v>75</v>
      </c>
      <c r="H32" s="12">
        <v>1</v>
      </c>
      <c r="I32" s="12" t="s">
        <v>49</v>
      </c>
      <c r="J32" s="14">
        <v>61</v>
      </c>
      <c r="K32" s="14">
        <v>63</v>
      </c>
      <c r="L32" s="14">
        <v>40</v>
      </c>
      <c r="M32" s="14">
        <f t="shared" si="8"/>
        <v>60.133333333333333</v>
      </c>
      <c r="N32" s="14">
        <v>12</v>
      </c>
      <c r="O32" s="14">
        <v>48</v>
      </c>
      <c r="P32" s="15">
        <v>125</v>
      </c>
      <c r="Q32" s="15">
        <f t="shared" si="0"/>
        <v>6000</v>
      </c>
      <c r="R32" s="16">
        <v>8</v>
      </c>
      <c r="S32" s="32">
        <f t="shared" ref="S32:S33" si="76">R32*P32</f>
        <v>1000</v>
      </c>
      <c r="T32" s="16">
        <v>10</v>
      </c>
      <c r="U32" s="32">
        <f t="shared" ref="U32:U33" si="77">T32*P32</f>
        <v>1250</v>
      </c>
      <c r="V32" s="16">
        <v>20</v>
      </c>
      <c r="W32" s="32">
        <f t="shared" ref="W32:W33" si="78">V32*P32</f>
        <v>2500</v>
      </c>
      <c r="X32" s="16">
        <v>10</v>
      </c>
      <c r="Y32" s="17">
        <f t="shared" ref="Y32:Y68" si="79">X32*P32</f>
        <v>1250</v>
      </c>
      <c r="Z32" s="19"/>
    </row>
    <row r="33" spans="1:27" ht="15.75" customHeight="1" x14ac:dyDescent="0.35">
      <c r="A33" s="11">
        <v>10945</v>
      </c>
      <c r="B33" s="11">
        <v>29</v>
      </c>
      <c r="C33" s="93" t="s">
        <v>878</v>
      </c>
      <c r="D33" s="21" t="s">
        <v>76</v>
      </c>
      <c r="E33" s="23" t="s">
        <v>77</v>
      </c>
      <c r="F33" s="12">
        <v>1</v>
      </c>
      <c r="G33" s="12" t="s">
        <v>32</v>
      </c>
      <c r="H33" s="12">
        <v>1</v>
      </c>
      <c r="I33" s="12" t="s">
        <v>32</v>
      </c>
      <c r="J33" s="14">
        <v>108024</v>
      </c>
      <c r="K33" s="14">
        <v>63400</v>
      </c>
      <c r="L33" s="14">
        <v>121200</v>
      </c>
      <c r="M33" s="14">
        <f t="shared" si="8"/>
        <v>107295.46666666667</v>
      </c>
      <c r="N33" s="14">
        <v>2000</v>
      </c>
      <c r="O33" s="14">
        <v>120000</v>
      </c>
      <c r="P33" s="15">
        <v>0.18</v>
      </c>
      <c r="Q33" s="15">
        <f t="shared" si="0"/>
        <v>21600</v>
      </c>
      <c r="R33" s="16">
        <f t="shared" ref="R33" si="80">O33/4</f>
        <v>30000</v>
      </c>
      <c r="S33" s="17">
        <f t="shared" si="76"/>
        <v>5400</v>
      </c>
      <c r="T33" s="18">
        <f t="shared" ref="T33" si="81">O33/4</f>
        <v>30000</v>
      </c>
      <c r="U33" s="17">
        <f t="shared" si="77"/>
        <v>5400</v>
      </c>
      <c r="V33" s="18">
        <f t="shared" ref="V33" si="82">O33/4</f>
        <v>30000</v>
      </c>
      <c r="W33" s="17">
        <f t="shared" si="78"/>
        <v>5400</v>
      </c>
      <c r="X33" s="18">
        <f t="shared" ref="X33" si="83">O33/4</f>
        <v>30000</v>
      </c>
      <c r="Y33" s="17">
        <f t="shared" si="79"/>
        <v>5400</v>
      </c>
      <c r="Z33" s="19"/>
    </row>
    <row r="34" spans="1:27" ht="15.75" customHeight="1" x14ac:dyDescent="0.35">
      <c r="A34" s="11">
        <v>10945</v>
      </c>
      <c r="B34" s="11">
        <v>30</v>
      </c>
      <c r="C34" s="93" t="s">
        <v>879</v>
      </c>
      <c r="D34" s="21" t="s">
        <v>78</v>
      </c>
      <c r="E34" s="23" t="s">
        <v>79</v>
      </c>
      <c r="F34" s="12">
        <v>1</v>
      </c>
      <c r="G34" s="12" t="s">
        <v>32</v>
      </c>
      <c r="H34" s="12">
        <v>1</v>
      </c>
      <c r="I34" s="12" t="s">
        <v>32</v>
      </c>
      <c r="J34" s="14">
        <v>4200</v>
      </c>
      <c r="K34" s="14">
        <v>4800</v>
      </c>
      <c r="L34" s="14">
        <v>1800</v>
      </c>
      <c r="M34" s="14">
        <f t="shared" si="8"/>
        <v>3960.0000000000005</v>
      </c>
      <c r="N34" s="14">
        <v>500</v>
      </c>
      <c r="O34" s="14">
        <v>4000</v>
      </c>
      <c r="P34" s="15">
        <v>0.26</v>
      </c>
      <c r="Q34" s="15">
        <f t="shared" si="0"/>
        <v>1040</v>
      </c>
      <c r="R34" s="16">
        <v>1000</v>
      </c>
      <c r="S34" s="17">
        <f t="shared" ref="S34" si="84">R34*P34</f>
        <v>260</v>
      </c>
      <c r="T34" s="18">
        <v>1000</v>
      </c>
      <c r="U34" s="17">
        <f t="shared" ref="U34" si="85">T34*P34</f>
        <v>260</v>
      </c>
      <c r="V34" s="18">
        <v>1000</v>
      </c>
      <c r="W34" s="17">
        <f t="shared" ref="W34" si="86">V34*P34</f>
        <v>260</v>
      </c>
      <c r="X34" s="18">
        <v>1000</v>
      </c>
      <c r="Y34" s="17">
        <f t="shared" ref="Y34" si="87">X34*P34</f>
        <v>260</v>
      </c>
      <c r="Z34" s="19"/>
    </row>
    <row r="36" spans="1:27" s="105" customFormat="1" ht="17.5" customHeight="1" x14ac:dyDescent="0.3">
      <c r="C36" s="106"/>
      <c r="D36" s="107"/>
      <c r="E36" s="55"/>
      <c r="F36" s="106"/>
      <c r="G36" s="106"/>
      <c r="H36" s="106"/>
      <c r="I36" s="106"/>
      <c r="J36" s="41"/>
      <c r="K36" s="41"/>
      <c r="L36" s="41"/>
      <c r="M36" s="41"/>
      <c r="N36" s="41"/>
      <c r="O36" s="41"/>
      <c r="P36" s="108"/>
      <c r="Q36" s="108"/>
      <c r="R36" s="109"/>
      <c r="S36" s="110"/>
      <c r="T36" s="109"/>
      <c r="U36" s="110"/>
      <c r="V36" s="109"/>
      <c r="W36" s="110"/>
      <c r="X36" s="109"/>
      <c r="Y36" s="111"/>
      <c r="Z36" s="112"/>
    </row>
    <row r="37" spans="1:27" s="20" customFormat="1" ht="19.5" customHeight="1" x14ac:dyDescent="0.35">
      <c r="B37" s="24"/>
      <c r="C37" s="353" t="s">
        <v>577</v>
      </c>
      <c r="D37" s="353"/>
      <c r="E37" s="353"/>
      <c r="F37" s="25"/>
      <c r="G37" s="26"/>
      <c r="H37" s="26"/>
      <c r="I37" s="128"/>
      <c r="J37" s="127" t="s">
        <v>577</v>
      </c>
      <c r="K37" s="25"/>
      <c r="L37" s="142"/>
      <c r="M37" s="24"/>
      <c r="N37" s="26"/>
      <c r="O37" s="26"/>
      <c r="P37" s="26"/>
      <c r="Q37" s="26" t="s">
        <v>577</v>
      </c>
      <c r="R37" s="24"/>
      <c r="S37" s="27"/>
      <c r="T37" s="28"/>
      <c r="U37" s="28"/>
      <c r="V37" s="28"/>
      <c r="W37" s="28" t="s">
        <v>577</v>
      </c>
      <c r="X37" s="28"/>
      <c r="Y37" s="28"/>
      <c r="Z37" s="28"/>
      <c r="AA37" s="24"/>
    </row>
    <row r="38" spans="1:27" s="131" customFormat="1" ht="17.5" customHeight="1" x14ac:dyDescent="0.35">
      <c r="C38" s="351" t="s">
        <v>578</v>
      </c>
      <c r="D38" s="351"/>
      <c r="E38" s="351"/>
      <c r="F38" s="134"/>
      <c r="G38" s="132"/>
      <c r="H38" s="132"/>
      <c r="I38" s="140"/>
      <c r="J38" s="132" t="s">
        <v>789</v>
      </c>
      <c r="L38" s="140"/>
      <c r="N38" s="132"/>
      <c r="O38" s="132"/>
      <c r="P38" s="132"/>
      <c r="Q38" s="132" t="s">
        <v>790</v>
      </c>
      <c r="T38" s="133"/>
      <c r="U38" s="133"/>
      <c r="V38" s="133"/>
      <c r="W38" s="133" t="s">
        <v>688</v>
      </c>
      <c r="X38" s="133"/>
      <c r="Y38" s="133"/>
      <c r="Z38" s="133"/>
    </row>
    <row r="39" spans="1:27" s="131" customFormat="1" ht="17.5" customHeight="1" x14ac:dyDescent="0.35">
      <c r="C39" s="351" t="s">
        <v>614</v>
      </c>
      <c r="D39" s="351"/>
      <c r="E39" s="351"/>
      <c r="F39" s="134"/>
      <c r="G39" s="132"/>
      <c r="H39" s="132"/>
      <c r="I39" s="140"/>
      <c r="J39" s="132" t="s">
        <v>686</v>
      </c>
      <c r="L39" s="140"/>
      <c r="N39" s="132"/>
      <c r="O39" s="132"/>
      <c r="P39" s="132"/>
      <c r="Q39" s="132" t="s">
        <v>615</v>
      </c>
      <c r="T39" s="133"/>
      <c r="U39" s="133"/>
      <c r="V39" s="133"/>
      <c r="W39" s="133" t="s">
        <v>616</v>
      </c>
      <c r="X39" s="133"/>
      <c r="Y39" s="133"/>
      <c r="Z39" s="133"/>
    </row>
    <row r="40" spans="1:27" s="131" customFormat="1" ht="17.5" customHeight="1" x14ac:dyDescent="0.35">
      <c r="C40" s="351" t="s">
        <v>677</v>
      </c>
      <c r="D40" s="351"/>
      <c r="E40" s="351"/>
      <c r="F40" s="134"/>
      <c r="G40" s="132"/>
      <c r="H40" s="132"/>
      <c r="I40" s="140"/>
      <c r="J40" s="132" t="s">
        <v>687</v>
      </c>
      <c r="L40" s="140"/>
      <c r="N40" s="132"/>
      <c r="O40" s="132"/>
      <c r="P40" s="132"/>
      <c r="Q40" s="132" t="s">
        <v>86</v>
      </c>
      <c r="T40" s="133"/>
      <c r="U40" s="133"/>
      <c r="V40" s="133"/>
      <c r="W40" s="133" t="s">
        <v>87</v>
      </c>
      <c r="X40" s="133"/>
      <c r="Y40" s="133"/>
      <c r="Z40" s="133"/>
    </row>
    <row r="41" spans="1:27" s="141" customFormat="1" ht="27.5" customHeight="1" x14ac:dyDescent="0.3">
      <c r="A41" s="352" t="s">
        <v>1160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</row>
    <row r="42" spans="1:27" s="141" customFormat="1" ht="21.5" customHeight="1" x14ac:dyDescent="0.3">
      <c r="A42" s="336" t="s">
        <v>579</v>
      </c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</row>
    <row r="43" spans="1:27" s="7" customFormat="1" ht="19" customHeight="1" x14ac:dyDescent="0.3">
      <c r="A43" s="337" t="s">
        <v>13</v>
      </c>
      <c r="B43" s="339" t="s">
        <v>12</v>
      </c>
      <c r="C43" s="341" t="s">
        <v>1158</v>
      </c>
      <c r="D43" s="342" t="s">
        <v>14</v>
      </c>
      <c r="E43" s="344" t="s">
        <v>15</v>
      </c>
      <c r="F43" s="346" t="s">
        <v>776</v>
      </c>
      <c r="G43" s="348" t="s">
        <v>16</v>
      </c>
      <c r="H43" s="349" t="s">
        <v>17</v>
      </c>
      <c r="I43" s="349" t="s">
        <v>18</v>
      </c>
      <c r="J43" s="328" t="s">
        <v>19</v>
      </c>
      <c r="K43" s="328"/>
      <c r="L43" s="328"/>
      <c r="M43" s="330" t="s">
        <v>1161</v>
      </c>
      <c r="N43" s="330" t="s">
        <v>20</v>
      </c>
      <c r="O43" s="330" t="s">
        <v>1162</v>
      </c>
      <c r="P43" s="332" t="s">
        <v>21</v>
      </c>
      <c r="Q43" s="334" t="s">
        <v>22</v>
      </c>
      <c r="R43" s="329" t="s">
        <v>23</v>
      </c>
      <c r="S43" s="329"/>
      <c r="T43" s="329" t="s">
        <v>24</v>
      </c>
      <c r="U43" s="329"/>
      <c r="V43" s="329" t="s">
        <v>25</v>
      </c>
      <c r="W43" s="329"/>
      <c r="X43" s="329" t="s">
        <v>26</v>
      </c>
      <c r="Y43" s="329"/>
      <c r="Z43" s="6" t="s">
        <v>27</v>
      </c>
    </row>
    <row r="44" spans="1:27" s="7" customFormat="1" ht="21" customHeight="1" x14ac:dyDescent="0.3">
      <c r="A44" s="338"/>
      <c r="B44" s="340"/>
      <c r="C44" s="341"/>
      <c r="D44" s="343"/>
      <c r="E44" s="345"/>
      <c r="F44" s="347"/>
      <c r="G44" s="348"/>
      <c r="H44" s="350"/>
      <c r="I44" s="350"/>
      <c r="J44" s="8">
        <v>2561</v>
      </c>
      <c r="K44" s="8">
        <v>2562</v>
      </c>
      <c r="L44" s="8">
        <v>2563</v>
      </c>
      <c r="M44" s="331"/>
      <c r="N44" s="331"/>
      <c r="O44" s="331"/>
      <c r="P44" s="333"/>
      <c r="Q44" s="335"/>
      <c r="R44" s="137" t="s">
        <v>28</v>
      </c>
      <c r="S44" s="137" t="s">
        <v>29</v>
      </c>
      <c r="T44" s="137" t="s">
        <v>28</v>
      </c>
      <c r="U44" s="137" t="s">
        <v>29</v>
      </c>
      <c r="V44" s="137" t="s">
        <v>28</v>
      </c>
      <c r="W44" s="137" t="s">
        <v>29</v>
      </c>
      <c r="X44" s="137" t="s">
        <v>28</v>
      </c>
      <c r="Y44" s="137" t="s">
        <v>29</v>
      </c>
      <c r="Z44" s="139"/>
    </row>
    <row r="45" spans="1:27" ht="15.75" customHeight="1" x14ac:dyDescent="0.35">
      <c r="A45" s="11">
        <v>10945</v>
      </c>
      <c r="B45" s="11">
        <v>31</v>
      </c>
      <c r="C45" s="93" t="s">
        <v>880</v>
      </c>
      <c r="D45" s="21" t="s">
        <v>80</v>
      </c>
      <c r="E45" s="23" t="s">
        <v>81</v>
      </c>
      <c r="F45" s="12">
        <v>1</v>
      </c>
      <c r="G45" s="12" t="s">
        <v>32</v>
      </c>
      <c r="H45" s="12">
        <v>1</v>
      </c>
      <c r="I45" s="12" t="s">
        <v>32</v>
      </c>
      <c r="J45" s="14">
        <v>26400</v>
      </c>
      <c r="K45" s="14">
        <v>24000</v>
      </c>
      <c r="L45" s="14">
        <v>19800</v>
      </c>
      <c r="M45" s="14">
        <f t="shared" ref="M45:M74" si="88">(J45+K45+L45)/3*1.1</f>
        <v>25740.000000000004</v>
      </c>
      <c r="N45" s="14">
        <v>3000</v>
      </c>
      <c r="O45" s="14">
        <v>20000</v>
      </c>
      <c r="P45" s="15">
        <v>0.23</v>
      </c>
      <c r="Q45" s="15">
        <f>O45*P45</f>
        <v>4600</v>
      </c>
      <c r="R45" s="16">
        <f t="shared" ref="R45" si="89">O45/4</f>
        <v>5000</v>
      </c>
      <c r="S45" s="32">
        <f t="shared" ref="S45:S63" si="90">R45*P45</f>
        <v>1150</v>
      </c>
      <c r="T45" s="16">
        <f t="shared" ref="T45" si="91">O45/4</f>
        <v>5000</v>
      </c>
      <c r="U45" s="32">
        <f t="shared" ref="U45:U63" si="92">T45*P45</f>
        <v>1150</v>
      </c>
      <c r="V45" s="16">
        <f t="shared" ref="V45" si="93">O45/4</f>
        <v>5000</v>
      </c>
      <c r="W45" s="32">
        <f t="shared" ref="W45:W63" si="94">V45*P45</f>
        <v>1150</v>
      </c>
      <c r="X45" s="16">
        <f t="shared" ref="X45" si="95">O45/4</f>
        <v>5000</v>
      </c>
      <c r="Y45" s="17">
        <f t="shared" ref="Y45:Y63" si="96">X45*P45</f>
        <v>1150</v>
      </c>
      <c r="Z45" s="19"/>
    </row>
    <row r="46" spans="1:27" ht="15.75" customHeight="1" x14ac:dyDescent="0.35">
      <c r="A46" s="11">
        <v>10945</v>
      </c>
      <c r="B46" s="11">
        <v>32</v>
      </c>
      <c r="C46" s="93" t="s">
        <v>881</v>
      </c>
      <c r="D46" s="21" t="s">
        <v>88</v>
      </c>
      <c r="E46" s="40" t="s">
        <v>882</v>
      </c>
      <c r="F46" s="12">
        <v>1</v>
      </c>
      <c r="G46" s="12" t="s">
        <v>46</v>
      </c>
      <c r="H46" s="12">
        <v>1</v>
      </c>
      <c r="I46" s="12" t="s">
        <v>46</v>
      </c>
      <c r="J46" s="14">
        <v>0</v>
      </c>
      <c r="K46" s="14">
        <v>30</v>
      </c>
      <c r="L46" s="14">
        <v>0</v>
      </c>
      <c r="M46" s="14">
        <f t="shared" si="88"/>
        <v>11</v>
      </c>
      <c r="N46" s="14">
        <v>0</v>
      </c>
      <c r="O46" s="14">
        <v>12</v>
      </c>
      <c r="P46" s="15">
        <v>2.25</v>
      </c>
      <c r="Q46" s="15">
        <f t="shared" si="0"/>
        <v>27</v>
      </c>
      <c r="R46" s="16">
        <v>12</v>
      </c>
      <c r="S46" s="32">
        <f t="shared" si="90"/>
        <v>27</v>
      </c>
      <c r="T46" s="16">
        <v>0</v>
      </c>
      <c r="U46" s="32">
        <f t="shared" si="92"/>
        <v>0</v>
      </c>
      <c r="V46" s="16">
        <v>0</v>
      </c>
      <c r="W46" s="32">
        <f t="shared" si="94"/>
        <v>0</v>
      </c>
      <c r="X46" s="16">
        <v>0</v>
      </c>
      <c r="Y46" s="17">
        <f t="shared" si="96"/>
        <v>0</v>
      </c>
      <c r="Z46" s="19"/>
    </row>
    <row r="47" spans="1:27" ht="15.75" customHeight="1" x14ac:dyDescent="0.35">
      <c r="A47" s="11">
        <v>10945</v>
      </c>
      <c r="B47" s="11">
        <v>33</v>
      </c>
      <c r="C47" s="93" t="s">
        <v>883</v>
      </c>
      <c r="D47" s="21" t="s">
        <v>89</v>
      </c>
      <c r="E47" s="40" t="s">
        <v>90</v>
      </c>
      <c r="F47" s="12">
        <v>1</v>
      </c>
      <c r="G47" s="12" t="s">
        <v>91</v>
      </c>
      <c r="H47" s="12">
        <v>1</v>
      </c>
      <c r="I47" s="12" t="s">
        <v>49</v>
      </c>
      <c r="J47" s="14">
        <v>96</v>
      </c>
      <c r="K47" s="14">
        <v>84</v>
      </c>
      <c r="L47" s="14">
        <v>70</v>
      </c>
      <c r="M47" s="14">
        <f t="shared" si="88"/>
        <v>91.666666666666671</v>
      </c>
      <c r="N47" s="14">
        <v>160</v>
      </c>
      <c r="O47" s="14">
        <v>0</v>
      </c>
      <c r="P47" s="15">
        <v>19</v>
      </c>
      <c r="Q47" s="15">
        <f t="shared" si="0"/>
        <v>0</v>
      </c>
      <c r="R47" s="16">
        <f t="shared" ref="R47:R62" si="97">O47/4</f>
        <v>0</v>
      </c>
      <c r="S47" s="32">
        <f t="shared" si="90"/>
        <v>0</v>
      </c>
      <c r="T47" s="16">
        <f t="shared" ref="T47:T62" si="98">O47/4</f>
        <v>0</v>
      </c>
      <c r="U47" s="32">
        <f t="shared" si="92"/>
        <v>0</v>
      </c>
      <c r="V47" s="16">
        <f t="shared" ref="V47:V62" si="99">O47/4</f>
        <v>0</v>
      </c>
      <c r="W47" s="32">
        <f t="shared" si="94"/>
        <v>0</v>
      </c>
      <c r="X47" s="16">
        <f t="shared" ref="X47:X62" si="100">O47/4</f>
        <v>0</v>
      </c>
      <c r="Y47" s="17">
        <f t="shared" si="96"/>
        <v>0</v>
      </c>
      <c r="Z47" s="19"/>
    </row>
    <row r="48" spans="1:27" ht="15.75" customHeight="1" x14ac:dyDescent="0.35">
      <c r="A48" s="11">
        <v>10945</v>
      </c>
      <c r="B48" s="11">
        <v>34</v>
      </c>
      <c r="C48" s="93" t="s">
        <v>884</v>
      </c>
      <c r="D48" s="21" t="s">
        <v>92</v>
      </c>
      <c r="E48" s="40" t="s">
        <v>711</v>
      </c>
      <c r="F48" s="12">
        <v>1</v>
      </c>
      <c r="G48" s="12" t="s">
        <v>32</v>
      </c>
      <c r="H48" s="12">
        <v>1</v>
      </c>
      <c r="I48" s="12" t="s">
        <v>32</v>
      </c>
      <c r="J48" s="14">
        <v>3000</v>
      </c>
      <c r="K48" s="14">
        <v>3000</v>
      </c>
      <c r="L48" s="14">
        <v>6000</v>
      </c>
      <c r="M48" s="14">
        <f t="shared" si="88"/>
        <v>4400</v>
      </c>
      <c r="N48" s="14">
        <v>2500</v>
      </c>
      <c r="O48" s="14">
        <v>2000</v>
      </c>
      <c r="P48" s="15">
        <v>0.42</v>
      </c>
      <c r="Q48" s="15">
        <f t="shared" si="0"/>
        <v>840</v>
      </c>
      <c r="R48" s="16">
        <v>0</v>
      </c>
      <c r="S48" s="32">
        <f t="shared" si="90"/>
        <v>0</v>
      </c>
      <c r="T48" s="16">
        <v>0</v>
      </c>
      <c r="U48" s="32">
        <f t="shared" si="92"/>
        <v>0</v>
      </c>
      <c r="V48" s="16">
        <v>1000</v>
      </c>
      <c r="W48" s="32">
        <f t="shared" si="94"/>
        <v>420</v>
      </c>
      <c r="X48" s="16">
        <v>1000</v>
      </c>
      <c r="Y48" s="17">
        <f t="shared" si="96"/>
        <v>420</v>
      </c>
      <c r="Z48" s="19"/>
    </row>
    <row r="49" spans="1:26" ht="15.75" customHeight="1" x14ac:dyDescent="0.35">
      <c r="A49" s="11">
        <v>10945</v>
      </c>
      <c r="B49" s="11">
        <v>35</v>
      </c>
      <c r="C49" s="93" t="s">
        <v>885</v>
      </c>
      <c r="D49" s="21" t="s">
        <v>93</v>
      </c>
      <c r="E49" s="23" t="s">
        <v>94</v>
      </c>
      <c r="F49" s="12">
        <v>1</v>
      </c>
      <c r="G49" s="12" t="s">
        <v>32</v>
      </c>
      <c r="H49" s="12">
        <v>1</v>
      </c>
      <c r="I49" s="12" t="s">
        <v>32</v>
      </c>
      <c r="J49" s="14">
        <v>17400</v>
      </c>
      <c r="K49" s="14">
        <v>9000</v>
      </c>
      <c r="L49" s="14">
        <v>8400</v>
      </c>
      <c r="M49" s="14">
        <f t="shared" si="88"/>
        <v>12760.000000000002</v>
      </c>
      <c r="N49" s="14">
        <v>7500</v>
      </c>
      <c r="O49" s="14">
        <v>6000</v>
      </c>
      <c r="P49" s="15">
        <v>0.14000000000000001</v>
      </c>
      <c r="Q49" s="15">
        <f t="shared" si="0"/>
        <v>840.00000000000011</v>
      </c>
      <c r="R49" s="16">
        <v>0</v>
      </c>
      <c r="S49" s="32">
        <f t="shared" si="90"/>
        <v>0</v>
      </c>
      <c r="T49" s="16">
        <v>0</v>
      </c>
      <c r="U49" s="32">
        <f t="shared" si="92"/>
        <v>0</v>
      </c>
      <c r="V49" s="16">
        <v>3000</v>
      </c>
      <c r="W49" s="32">
        <f t="shared" si="94"/>
        <v>420.00000000000006</v>
      </c>
      <c r="X49" s="16">
        <v>3000</v>
      </c>
      <c r="Y49" s="17">
        <f t="shared" si="96"/>
        <v>420.00000000000006</v>
      </c>
      <c r="Z49" s="19"/>
    </row>
    <row r="50" spans="1:26" ht="15.75" customHeight="1" x14ac:dyDescent="0.35">
      <c r="A50" s="11">
        <v>10945</v>
      </c>
      <c r="B50" s="11">
        <v>36</v>
      </c>
      <c r="C50" s="93" t="s">
        <v>886</v>
      </c>
      <c r="D50" s="21" t="s">
        <v>95</v>
      </c>
      <c r="E50" s="33" t="s">
        <v>96</v>
      </c>
      <c r="F50" s="12">
        <v>2</v>
      </c>
      <c r="G50" s="12" t="s">
        <v>32</v>
      </c>
      <c r="H50" s="12">
        <v>1</v>
      </c>
      <c r="I50" s="12" t="s">
        <v>32</v>
      </c>
      <c r="J50" s="14">
        <v>4800</v>
      </c>
      <c r="K50" s="14">
        <v>18000</v>
      </c>
      <c r="L50" s="14">
        <v>27000</v>
      </c>
      <c r="M50" s="14">
        <f t="shared" si="88"/>
        <v>18260</v>
      </c>
      <c r="N50" s="14">
        <v>23000</v>
      </c>
      <c r="O50" s="14">
        <v>0</v>
      </c>
      <c r="P50" s="15">
        <v>0.05</v>
      </c>
      <c r="Q50" s="15">
        <f t="shared" si="0"/>
        <v>0</v>
      </c>
      <c r="R50" s="16">
        <f t="shared" si="97"/>
        <v>0</v>
      </c>
      <c r="S50" s="32">
        <f t="shared" si="90"/>
        <v>0</v>
      </c>
      <c r="T50" s="16">
        <f t="shared" si="98"/>
        <v>0</v>
      </c>
      <c r="U50" s="32">
        <f t="shared" si="92"/>
        <v>0</v>
      </c>
      <c r="V50" s="16">
        <f t="shared" si="99"/>
        <v>0</v>
      </c>
      <c r="W50" s="32">
        <f t="shared" si="94"/>
        <v>0</v>
      </c>
      <c r="X50" s="16">
        <f t="shared" si="100"/>
        <v>0</v>
      </c>
      <c r="Y50" s="17">
        <f t="shared" si="96"/>
        <v>0</v>
      </c>
      <c r="Z50" s="19"/>
    </row>
    <row r="51" spans="1:26" ht="15.75" customHeight="1" x14ac:dyDescent="0.35">
      <c r="A51" s="11">
        <v>10945</v>
      </c>
      <c r="B51" s="11">
        <v>37</v>
      </c>
      <c r="C51" s="93" t="s">
        <v>887</v>
      </c>
      <c r="D51" s="21" t="s">
        <v>95</v>
      </c>
      <c r="E51" s="33" t="s">
        <v>621</v>
      </c>
      <c r="F51" s="12">
        <v>2</v>
      </c>
      <c r="G51" s="12" t="s">
        <v>32</v>
      </c>
      <c r="H51" s="12">
        <v>1</v>
      </c>
      <c r="I51" s="12" t="s">
        <v>32</v>
      </c>
      <c r="J51" s="14">
        <v>4200</v>
      </c>
      <c r="K51" s="14">
        <v>2500</v>
      </c>
      <c r="L51" s="14">
        <v>4800</v>
      </c>
      <c r="M51" s="14">
        <f t="shared" si="88"/>
        <v>4216.666666666667</v>
      </c>
      <c r="N51" s="14">
        <v>800</v>
      </c>
      <c r="O51" s="14">
        <v>4000</v>
      </c>
      <c r="P51" s="15">
        <v>0.76</v>
      </c>
      <c r="Q51" s="15">
        <f t="shared" si="0"/>
        <v>3040</v>
      </c>
      <c r="R51" s="16">
        <f t="shared" si="97"/>
        <v>1000</v>
      </c>
      <c r="S51" s="32">
        <f t="shared" si="90"/>
        <v>760</v>
      </c>
      <c r="T51" s="16">
        <f t="shared" si="98"/>
        <v>1000</v>
      </c>
      <c r="U51" s="32">
        <f t="shared" si="92"/>
        <v>760</v>
      </c>
      <c r="V51" s="16">
        <f t="shared" si="99"/>
        <v>1000</v>
      </c>
      <c r="W51" s="32">
        <f t="shared" si="94"/>
        <v>760</v>
      </c>
      <c r="X51" s="16">
        <f t="shared" si="100"/>
        <v>1000</v>
      </c>
      <c r="Y51" s="17">
        <f t="shared" si="96"/>
        <v>760</v>
      </c>
      <c r="Z51" s="19"/>
    </row>
    <row r="52" spans="1:26" ht="15.75" customHeight="1" x14ac:dyDescent="0.35">
      <c r="A52" s="11">
        <v>10945</v>
      </c>
      <c r="B52" s="11">
        <v>38</v>
      </c>
      <c r="C52" s="93" t="s">
        <v>888</v>
      </c>
      <c r="D52" s="21" t="s">
        <v>97</v>
      </c>
      <c r="E52" s="40" t="s">
        <v>98</v>
      </c>
      <c r="F52" s="12">
        <v>1</v>
      </c>
      <c r="G52" s="12" t="s">
        <v>99</v>
      </c>
      <c r="H52" s="12">
        <v>1</v>
      </c>
      <c r="I52" s="12" t="s">
        <v>70</v>
      </c>
      <c r="J52" s="14">
        <v>630</v>
      </c>
      <c r="K52" s="14">
        <v>400</v>
      </c>
      <c r="L52" s="14">
        <v>390</v>
      </c>
      <c r="M52" s="14">
        <f t="shared" si="88"/>
        <v>520.66666666666674</v>
      </c>
      <c r="N52" s="14">
        <v>60</v>
      </c>
      <c r="O52" s="14">
        <v>480</v>
      </c>
      <c r="P52" s="15">
        <v>90.28</v>
      </c>
      <c r="Q52" s="15">
        <f t="shared" si="0"/>
        <v>43334.400000000001</v>
      </c>
      <c r="R52" s="16">
        <f t="shared" si="97"/>
        <v>120</v>
      </c>
      <c r="S52" s="32">
        <f t="shared" si="90"/>
        <v>10833.6</v>
      </c>
      <c r="T52" s="16">
        <f t="shared" si="98"/>
        <v>120</v>
      </c>
      <c r="U52" s="32">
        <f t="shared" si="92"/>
        <v>10833.6</v>
      </c>
      <c r="V52" s="16">
        <f t="shared" si="99"/>
        <v>120</v>
      </c>
      <c r="W52" s="32">
        <f t="shared" si="94"/>
        <v>10833.6</v>
      </c>
      <c r="X52" s="16">
        <f t="shared" si="100"/>
        <v>120</v>
      </c>
      <c r="Y52" s="17">
        <f t="shared" si="96"/>
        <v>10833.6</v>
      </c>
      <c r="Z52" s="19"/>
    </row>
    <row r="53" spans="1:26" ht="15.75" customHeight="1" x14ac:dyDescent="0.35">
      <c r="A53" s="11">
        <v>10945</v>
      </c>
      <c r="B53" s="11">
        <v>39</v>
      </c>
      <c r="C53" s="93" t="s">
        <v>889</v>
      </c>
      <c r="D53" s="21" t="s">
        <v>100</v>
      </c>
      <c r="E53" s="33" t="s">
        <v>101</v>
      </c>
      <c r="F53" s="12">
        <v>1</v>
      </c>
      <c r="G53" s="12" t="s">
        <v>75</v>
      </c>
      <c r="H53" s="12">
        <v>1</v>
      </c>
      <c r="I53" s="12" t="s">
        <v>49</v>
      </c>
      <c r="J53" s="14">
        <v>1278</v>
      </c>
      <c r="K53" s="14">
        <v>1130</v>
      </c>
      <c r="L53" s="14">
        <v>1350</v>
      </c>
      <c r="M53" s="14">
        <f t="shared" si="88"/>
        <v>1377.9333333333336</v>
      </c>
      <c r="N53" s="14">
        <v>650</v>
      </c>
      <c r="O53" s="14">
        <v>800</v>
      </c>
      <c r="P53" s="15">
        <v>11</v>
      </c>
      <c r="Q53" s="15">
        <f t="shared" si="0"/>
        <v>8800</v>
      </c>
      <c r="R53" s="16">
        <v>0</v>
      </c>
      <c r="S53" s="32">
        <f t="shared" si="90"/>
        <v>0</v>
      </c>
      <c r="T53" s="16">
        <f t="shared" si="98"/>
        <v>200</v>
      </c>
      <c r="U53" s="32">
        <f t="shared" si="92"/>
        <v>2200</v>
      </c>
      <c r="V53" s="16">
        <v>300</v>
      </c>
      <c r="W53" s="32">
        <f t="shared" si="94"/>
        <v>3300</v>
      </c>
      <c r="X53" s="16">
        <v>300</v>
      </c>
      <c r="Y53" s="17">
        <f t="shared" si="96"/>
        <v>3300</v>
      </c>
      <c r="Z53" s="19"/>
    </row>
    <row r="54" spans="1:26" ht="15.75" customHeight="1" x14ac:dyDescent="0.35">
      <c r="A54" s="11">
        <v>10945</v>
      </c>
      <c r="B54" s="11">
        <v>40</v>
      </c>
      <c r="C54" s="93" t="s">
        <v>890</v>
      </c>
      <c r="D54" s="21" t="s">
        <v>102</v>
      </c>
      <c r="E54" s="33" t="s">
        <v>639</v>
      </c>
      <c r="F54" s="12">
        <v>1</v>
      </c>
      <c r="G54" s="12" t="s">
        <v>32</v>
      </c>
      <c r="H54" s="12">
        <v>1</v>
      </c>
      <c r="I54" s="12" t="s">
        <v>32</v>
      </c>
      <c r="J54" s="14">
        <v>80400</v>
      </c>
      <c r="K54" s="14">
        <v>62000</v>
      </c>
      <c r="L54" s="14">
        <v>59400</v>
      </c>
      <c r="M54" s="14">
        <f t="shared" si="88"/>
        <v>73993.333333333343</v>
      </c>
      <c r="N54" s="14">
        <v>7000</v>
      </c>
      <c r="O54" s="14">
        <v>66000</v>
      </c>
      <c r="P54" s="15">
        <v>0.8</v>
      </c>
      <c r="Q54" s="15">
        <f t="shared" si="0"/>
        <v>52800</v>
      </c>
      <c r="R54" s="16">
        <v>6000</v>
      </c>
      <c r="S54" s="32">
        <f t="shared" si="90"/>
        <v>4800</v>
      </c>
      <c r="T54" s="16">
        <v>20000</v>
      </c>
      <c r="U54" s="32">
        <f t="shared" si="92"/>
        <v>16000</v>
      </c>
      <c r="V54" s="16">
        <v>20000</v>
      </c>
      <c r="W54" s="32">
        <f t="shared" si="94"/>
        <v>16000</v>
      </c>
      <c r="X54" s="16">
        <v>20000</v>
      </c>
      <c r="Y54" s="17">
        <f t="shared" si="96"/>
        <v>16000</v>
      </c>
      <c r="Z54" s="19"/>
    </row>
    <row r="55" spans="1:26" ht="15.75" customHeight="1" x14ac:dyDescent="0.35">
      <c r="A55" s="11">
        <v>10945</v>
      </c>
      <c r="B55" s="11">
        <v>41</v>
      </c>
      <c r="C55" s="93" t="s">
        <v>891</v>
      </c>
      <c r="D55" s="21" t="s">
        <v>103</v>
      </c>
      <c r="E55" s="36" t="s">
        <v>712</v>
      </c>
      <c r="F55" s="12">
        <v>1</v>
      </c>
      <c r="G55" s="12" t="s">
        <v>46</v>
      </c>
      <c r="H55" s="12">
        <v>1</v>
      </c>
      <c r="I55" s="12" t="s">
        <v>46</v>
      </c>
      <c r="J55" s="14">
        <v>60</v>
      </c>
      <c r="K55" s="14">
        <v>60</v>
      </c>
      <c r="L55" s="14">
        <v>30</v>
      </c>
      <c r="M55" s="14">
        <f t="shared" si="88"/>
        <v>55.000000000000007</v>
      </c>
      <c r="N55" s="14">
        <v>80</v>
      </c>
      <c r="O55" s="14">
        <v>0</v>
      </c>
      <c r="P55" s="15">
        <v>6.42</v>
      </c>
      <c r="Q55" s="15">
        <f t="shared" si="0"/>
        <v>0</v>
      </c>
      <c r="R55" s="16">
        <f t="shared" si="97"/>
        <v>0</v>
      </c>
      <c r="S55" s="32">
        <f t="shared" si="90"/>
        <v>0</v>
      </c>
      <c r="T55" s="16">
        <f t="shared" si="98"/>
        <v>0</v>
      </c>
      <c r="U55" s="32">
        <f t="shared" si="92"/>
        <v>0</v>
      </c>
      <c r="V55" s="16">
        <f t="shared" si="99"/>
        <v>0</v>
      </c>
      <c r="W55" s="32">
        <f t="shared" si="94"/>
        <v>0</v>
      </c>
      <c r="X55" s="16">
        <f t="shared" si="100"/>
        <v>0</v>
      </c>
      <c r="Y55" s="17">
        <f t="shared" si="96"/>
        <v>0</v>
      </c>
      <c r="Z55" s="19"/>
    </row>
    <row r="56" spans="1:26" ht="15.75" customHeight="1" x14ac:dyDescent="0.35">
      <c r="A56" s="11">
        <v>10945</v>
      </c>
      <c r="B56" s="11">
        <v>42</v>
      </c>
      <c r="C56" s="93" t="s">
        <v>1006</v>
      </c>
      <c r="D56" s="21" t="s">
        <v>251</v>
      </c>
      <c r="E56" s="33" t="s">
        <v>1208</v>
      </c>
      <c r="F56" s="12">
        <v>1</v>
      </c>
      <c r="G56" s="12" t="s">
        <v>35</v>
      </c>
      <c r="H56" s="12">
        <v>1</v>
      </c>
      <c r="I56" s="12" t="s">
        <v>36</v>
      </c>
      <c r="J56" s="14">
        <v>1020</v>
      </c>
      <c r="K56" s="14">
        <v>1600</v>
      </c>
      <c r="L56" s="14">
        <v>2520</v>
      </c>
      <c r="M56" s="14">
        <v>700</v>
      </c>
      <c r="N56" s="14">
        <v>300</v>
      </c>
      <c r="O56" s="14">
        <v>400</v>
      </c>
      <c r="P56" s="15">
        <v>8</v>
      </c>
      <c r="Q56" s="15">
        <f t="shared" si="0"/>
        <v>3200</v>
      </c>
      <c r="R56" s="16">
        <v>0</v>
      </c>
      <c r="S56" s="32">
        <f t="shared" si="90"/>
        <v>0</v>
      </c>
      <c r="T56" s="16">
        <f t="shared" si="98"/>
        <v>100</v>
      </c>
      <c r="U56" s="32">
        <f t="shared" si="92"/>
        <v>800</v>
      </c>
      <c r="V56" s="16">
        <v>200</v>
      </c>
      <c r="W56" s="32">
        <f t="shared" si="94"/>
        <v>1600</v>
      </c>
      <c r="X56" s="16">
        <f t="shared" si="100"/>
        <v>100</v>
      </c>
      <c r="Y56" s="17">
        <f t="shared" si="96"/>
        <v>800</v>
      </c>
      <c r="Z56" s="19"/>
    </row>
    <row r="57" spans="1:26" ht="15.75" customHeight="1" x14ac:dyDescent="0.35">
      <c r="A57" s="11">
        <v>10945</v>
      </c>
      <c r="B57" s="11">
        <v>43</v>
      </c>
      <c r="C57" s="93" t="s">
        <v>892</v>
      </c>
      <c r="D57" s="21" t="s">
        <v>104</v>
      </c>
      <c r="E57" s="36" t="s">
        <v>105</v>
      </c>
      <c r="F57" s="12">
        <v>1</v>
      </c>
      <c r="G57" s="12" t="s">
        <v>32</v>
      </c>
      <c r="H57" s="12">
        <v>1</v>
      </c>
      <c r="I57" s="12" t="s">
        <v>32</v>
      </c>
      <c r="J57" s="14">
        <v>600</v>
      </c>
      <c r="K57" s="14">
        <v>500</v>
      </c>
      <c r="L57" s="14">
        <v>800</v>
      </c>
      <c r="M57" s="14">
        <f t="shared" si="88"/>
        <v>696.66666666666674</v>
      </c>
      <c r="N57" s="14">
        <v>0</v>
      </c>
      <c r="O57" s="14">
        <v>600</v>
      </c>
      <c r="P57" s="15">
        <v>1.56</v>
      </c>
      <c r="Q57" s="15">
        <f t="shared" si="0"/>
        <v>936</v>
      </c>
      <c r="R57" s="16">
        <v>300</v>
      </c>
      <c r="S57" s="32">
        <f t="shared" si="90"/>
        <v>468</v>
      </c>
      <c r="T57" s="16">
        <v>0</v>
      </c>
      <c r="U57" s="32">
        <f t="shared" si="92"/>
        <v>0</v>
      </c>
      <c r="V57" s="16">
        <v>300</v>
      </c>
      <c r="W57" s="32">
        <f t="shared" si="94"/>
        <v>468</v>
      </c>
      <c r="X57" s="16">
        <v>0</v>
      </c>
      <c r="Y57" s="17">
        <f t="shared" si="96"/>
        <v>0</v>
      </c>
      <c r="Z57" s="19"/>
    </row>
    <row r="58" spans="1:26" ht="15.75" customHeight="1" x14ac:dyDescent="0.35">
      <c r="A58" s="11">
        <v>10945</v>
      </c>
      <c r="B58" s="11">
        <v>44</v>
      </c>
      <c r="C58" s="93" t="s">
        <v>893</v>
      </c>
      <c r="D58" s="21" t="s">
        <v>106</v>
      </c>
      <c r="E58" s="33" t="s">
        <v>107</v>
      </c>
      <c r="F58" s="12">
        <v>1</v>
      </c>
      <c r="G58" s="12" t="s">
        <v>32</v>
      </c>
      <c r="H58" s="12">
        <v>1</v>
      </c>
      <c r="I58" s="12" t="s">
        <v>32</v>
      </c>
      <c r="J58" s="14">
        <v>1800</v>
      </c>
      <c r="K58" s="14">
        <v>2500</v>
      </c>
      <c r="L58" s="14">
        <v>2400</v>
      </c>
      <c r="M58" s="14">
        <f t="shared" si="88"/>
        <v>2456.666666666667</v>
      </c>
      <c r="N58" s="14">
        <v>0</v>
      </c>
      <c r="O58" s="14">
        <v>2400</v>
      </c>
      <c r="P58" s="15">
        <v>0.9</v>
      </c>
      <c r="Q58" s="15">
        <f t="shared" si="0"/>
        <v>2160</v>
      </c>
      <c r="R58" s="16">
        <f t="shared" si="97"/>
        <v>600</v>
      </c>
      <c r="S58" s="32">
        <f t="shared" si="90"/>
        <v>540</v>
      </c>
      <c r="T58" s="16">
        <f t="shared" si="98"/>
        <v>600</v>
      </c>
      <c r="U58" s="32">
        <f t="shared" si="92"/>
        <v>540</v>
      </c>
      <c r="V58" s="16">
        <f t="shared" si="99"/>
        <v>600</v>
      </c>
      <c r="W58" s="32">
        <f t="shared" si="94"/>
        <v>540</v>
      </c>
      <c r="X58" s="16">
        <f t="shared" si="100"/>
        <v>600</v>
      </c>
      <c r="Y58" s="17">
        <f t="shared" si="96"/>
        <v>540</v>
      </c>
      <c r="Z58" s="19"/>
    </row>
    <row r="59" spans="1:26" ht="15.75" customHeight="1" x14ac:dyDescent="0.35">
      <c r="A59" s="11">
        <v>10945</v>
      </c>
      <c r="B59" s="11">
        <v>45</v>
      </c>
      <c r="C59" s="93" t="s">
        <v>894</v>
      </c>
      <c r="D59" s="21"/>
      <c r="E59" s="33" t="s">
        <v>780</v>
      </c>
      <c r="F59" s="12">
        <v>1</v>
      </c>
      <c r="G59" s="12" t="s">
        <v>32</v>
      </c>
      <c r="H59" s="12">
        <v>1</v>
      </c>
      <c r="I59" s="12" t="s">
        <v>32</v>
      </c>
      <c r="J59" s="14">
        <v>1560</v>
      </c>
      <c r="K59" s="14">
        <v>600</v>
      </c>
      <c r="L59" s="14">
        <v>1920</v>
      </c>
      <c r="M59" s="14">
        <f t="shared" si="88"/>
        <v>1496.0000000000002</v>
      </c>
      <c r="N59" s="14">
        <v>0</v>
      </c>
      <c r="O59" s="14">
        <v>1600</v>
      </c>
      <c r="P59" s="15">
        <v>4.5</v>
      </c>
      <c r="Q59" s="15">
        <f t="shared" ref="Q59" si="101">O59*P59</f>
        <v>7200</v>
      </c>
      <c r="R59" s="16">
        <f t="shared" si="97"/>
        <v>400</v>
      </c>
      <c r="S59" s="32">
        <f t="shared" si="90"/>
        <v>1800</v>
      </c>
      <c r="T59" s="16">
        <f t="shared" si="98"/>
        <v>400</v>
      </c>
      <c r="U59" s="32">
        <f t="shared" si="92"/>
        <v>1800</v>
      </c>
      <c r="V59" s="16">
        <f t="shared" si="99"/>
        <v>400</v>
      </c>
      <c r="W59" s="32">
        <f t="shared" si="94"/>
        <v>1800</v>
      </c>
      <c r="X59" s="16">
        <f t="shared" si="100"/>
        <v>400</v>
      </c>
      <c r="Y59" s="17">
        <f t="shared" si="96"/>
        <v>1800</v>
      </c>
      <c r="Z59" s="19"/>
    </row>
    <row r="60" spans="1:26" ht="15.75" customHeight="1" x14ac:dyDescent="0.35">
      <c r="A60" s="11">
        <v>10945</v>
      </c>
      <c r="B60" s="11">
        <v>46</v>
      </c>
      <c r="C60" s="93" t="s">
        <v>895</v>
      </c>
      <c r="D60" s="21" t="s">
        <v>108</v>
      </c>
      <c r="E60" s="40" t="s">
        <v>109</v>
      </c>
      <c r="F60" s="12">
        <v>1</v>
      </c>
      <c r="G60" s="12" t="s">
        <v>99</v>
      </c>
      <c r="H60" s="12">
        <v>1</v>
      </c>
      <c r="I60" s="12" t="s">
        <v>66</v>
      </c>
      <c r="J60" s="14">
        <v>336</v>
      </c>
      <c r="K60" s="14">
        <v>1300</v>
      </c>
      <c r="L60" s="14">
        <v>1160</v>
      </c>
      <c r="M60" s="14">
        <f t="shared" si="88"/>
        <v>1025.2</v>
      </c>
      <c r="N60" s="14">
        <v>360</v>
      </c>
      <c r="O60" s="14">
        <v>600</v>
      </c>
      <c r="P60" s="15">
        <v>13.5</v>
      </c>
      <c r="Q60" s="15">
        <f t="shared" si="0"/>
        <v>8100</v>
      </c>
      <c r="R60" s="16">
        <v>0</v>
      </c>
      <c r="S60" s="32">
        <f t="shared" si="90"/>
        <v>0</v>
      </c>
      <c r="T60" s="16">
        <v>200</v>
      </c>
      <c r="U60" s="32">
        <f t="shared" si="92"/>
        <v>2700</v>
      </c>
      <c r="V60" s="16">
        <v>200</v>
      </c>
      <c r="W60" s="32">
        <f t="shared" si="94"/>
        <v>2700</v>
      </c>
      <c r="X60" s="16">
        <v>200</v>
      </c>
      <c r="Y60" s="17">
        <f t="shared" si="96"/>
        <v>2700</v>
      </c>
      <c r="Z60" s="19"/>
    </row>
    <row r="61" spans="1:26" ht="15.75" customHeight="1" x14ac:dyDescent="0.35">
      <c r="A61" s="11">
        <v>10945</v>
      </c>
      <c r="B61" s="11">
        <v>47</v>
      </c>
      <c r="C61" s="93" t="s">
        <v>896</v>
      </c>
      <c r="D61" s="21" t="s">
        <v>110</v>
      </c>
      <c r="E61" s="40" t="s">
        <v>111</v>
      </c>
      <c r="F61" s="12">
        <v>1</v>
      </c>
      <c r="G61" s="12" t="s">
        <v>45</v>
      </c>
      <c r="H61" s="12">
        <v>1</v>
      </c>
      <c r="I61" s="12" t="s">
        <v>66</v>
      </c>
      <c r="J61" s="14">
        <v>2160</v>
      </c>
      <c r="K61" s="14">
        <v>3000</v>
      </c>
      <c r="L61" s="14">
        <v>3240</v>
      </c>
      <c r="M61" s="14">
        <f t="shared" si="88"/>
        <v>3080.0000000000005</v>
      </c>
      <c r="N61" s="14">
        <v>130</v>
      </c>
      <c r="O61" s="14">
        <v>2800</v>
      </c>
      <c r="P61" s="15">
        <v>19.2</v>
      </c>
      <c r="Q61" s="15">
        <f t="shared" si="0"/>
        <v>53760</v>
      </c>
      <c r="R61" s="16">
        <f t="shared" si="97"/>
        <v>700</v>
      </c>
      <c r="S61" s="32">
        <f t="shared" si="90"/>
        <v>13440</v>
      </c>
      <c r="T61" s="16">
        <f t="shared" si="98"/>
        <v>700</v>
      </c>
      <c r="U61" s="32">
        <f t="shared" si="92"/>
        <v>13440</v>
      </c>
      <c r="V61" s="16">
        <f t="shared" si="99"/>
        <v>700</v>
      </c>
      <c r="W61" s="32">
        <f t="shared" si="94"/>
        <v>13440</v>
      </c>
      <c r="X61" s="16">
        <f t="shared" si="100"/>
        <v>700</v>
      </c>
      <c r="Y61" s="17">
        <f t="shared" si="96"/>
        <v>13440</v>
      </c>
      <c r="Z61" s="19"/>
    </row>
    <row r="62" spans="1:26" ht="15.75" customHeight="1" x14ac:dyDescent="0.35">
      <c r="A62" s="11">
        <v>10945</v>
      </c>
      <c r="B62" s="11">
        <v>48</v>
      </c>
      <c r="C62" s="93" t="s">
        <v>897</v>
      </c>
      <c r="D62" s="21" t="s">
        <v>112</v>
      </c>
      <c r="E62" s="33" t="s">
        <v>113</v>
      </c>
      <c r="F62" s="12">
        <v>1</v>
      </c>
      <c r="G62" s="12" t="s">
        <v>45</v>
      </c>
      <c r="H62" s="12">
        <v>1</v>
      </c>
      <c r="I62" s="12" t="s">
        <v>66</v>
      </c>
      <c r="J62" s="14">
        <v>4740</v>
      </c>
      <c r="K62" s="14">
        <v>7440</v>
      </c>
      <c r="L62" s="14">
        <v>10860</v>
      </c>
      <c r="M62" s="14">
        <f t="shared" si="88"/>
        <v>8448</v>
      </c>
      <c r="N62" s="14">
        <v>700</v>
      </c>
      <c r="O62" s="14">
        <v>8000</v>
      </c>
      <c r="P62" s="15">
        <v>10.88</v>
      </c>
      <c r="Q62" s="15">
        <f t="shared" si="0"/>
        <v>87040</v>
      </c>
      <c r="R62" s="16">
        <f t="shared" si="97"/>
        <v>2000</v>
      </c>
      <c r="S62" s="32">
        <f t="shared" si="90"/>
        <v>21760</v>
      </c>
      <c r="T62" s="16">
        <f t="shared" si="98"/>
        <v>2000</v>
      </c>
      <c r="U62" s="32">
        <f t="shared" si="92"/>
        <v>21760</v>
      </c>
      <c r="V62" s="16">
        <f t="shared" si="99"/>
        <v>2000</v>
      </c>
      <c r="W62" s="32">
        <f t="shared" si="94"/>
        <v>21760</v>
      </c>
      <c r="X62" s="16">
        <f t="shared" si="100"/>
        <v>2000</v>
      </c>
      <c r="Y62" s="17">
        <f t="shared" si="96"/>
        <v>21760</v>
      </c>
      <c r="Z62" s="19"/>
    </row>
    <row r="63" spans="1:26" ht="15.75" customHeight="1" x14ac:dyDescent="0.35">
      <c r="A63" s="11">
        <v>10945</v>
      </c>
      <c r="B63" s="11">
        <v>49</v>
      </c>
      <c r="C63" s="93" t="s">
        <v>898</v>
      </c>
      <c r="D63" s="21" t="s">
        <v>114</v>
      </c>
      <c r="E63" s="33" t="s">
        <v>115</v>
      </c>
      <c r="F63" s="12">
        <v>1</v>
      </c>
      <c r="G63" s="12" t="s">
        <v>75</v>
      </c>
      <c r="H63" s="12">
        <v>1</v>
      </c>
      <c r="I63" s="12" t="s">
        <v>49</v>
      </c>
      <c r="J63" s="14">
        <v>722</v>
      </c>
      <c r="K63" s="14">
        <v>780</v>
      </c>
      <c r="L63" s="14">
        <v>720</v>
      </c>
      <c r="M63" s="14">
        <f t="shared" si="88"/>
        <v>814.73333333333335</v>
      </c>
      <c r="N63" s="14">
        <v>360</v>
      </c>
      <c r="O63" s="14">
        <v>400</v>
      </c>
      <c r="P63" s="15">
        <v>13.73</v>
      </c>
      <c r="Q63" s="15">
        <f t="shared" si="0"/>
        <v>5492</v>
      </c>
      <c r="R63" s="16">
        <v>0</v>
      </c>
      <c r="S63" s="32">
        <f t="shared" si="90"/>
        <v>0</v>
      </c>
      <c r="T63" s="16">
        <v>0</v>
      </c>
      <c r="U63" s="32">
        <f t="shared" si="92"/>
        <v>0</v>
      </c>
      <c r="V63" s="16">
        <v>200</v>
      </c>
      <c r="W63" s="32">
        <f t="shared" si="94"/>
        <v>2746</v>
      </c>
      <c r="X63" s="16">
        <v>200</v>
      </c>
      <c r="Y63" s="17">
        <f t="shared" si="96"/>
        <v>2746</v>
      </c>
      <c r="Z63" s="19"/>
    </row>
    <row r="64" spans="1:26" ht="15.75" customHeight="1" x14ac:dyDescent="0.35">
      <c r="A64" s="11">
        <v>10945</v>
      </c>
      <c r="B64" s="11">
        <v>50</v>
      </c>
      <c r="C64" s="93" t="s">
        <v>899</v>
      </c>
      <c r="D64" s="21" t="s">
        <v>114</v>
      </c>
      <c r="E64" s="33" t="s">
        <v>830</v>
      </c>
      <c r="F64" s="12">
        <v>1</v>
      </c>
      <c r="G64" s="12" t="s">
        <v>408</v>
      </c>
      <c r="H64" s="12">
        <v>1</v>
      </c>
      <c r="I64" s="12" t="s">
        <v>70</v>
      </c>
      <c r="J64" s="14"/>
      <c r="K64" s="14">
        <v>300</v>
      </c>
      <c r="L64" s="14">
        <v>272</v>
      </c>
      <c r="M64" s="14">
        <f>(J64+K64+L64)/2*1.1</f>
        <v>314.60000000000002</v>
      </c>
      <c r="N64" s="14">
        <v>84</v>
      </c>
      <c r="O64" s="14">
        <v>240</v>
      </c>
      <c r="P64" s="15">
        <v>13.73</v>
      </c>
      <c r="Q64" s="15">
        <f t="shared" ref="Q64" si="102">O64*P64</f>
        <v>3295.2000000000003</v>
      </c>
      <c r="R64" s="16">
        <f t="shared" ref="R64" si="103">O64/4</f>
        <v>60</v>
      </c>
      <c r="S64" s="32">
        <f t="shared" ref="S64" si="104">R64*P64</f>
        <v>823.80000000000007</v>
      </c>
      <c r="T64" s="16">
        <f t="shared" ref="T64" si="105">O64/4</f>
        <v>60</v>
      </c>
      <c r="U64" s="32">
        <f t="shared" ref="U64" si="106">T64*P64</f>
        <v>823.80000000000007</v>
      </c>
      <c r="V64" s="16">
        <f t="shared" ref="V64" si="107">O64/4</f>
        <v>60</v>
      </c>
      <c r="W64" s="32">
        <f t="shared" ref="W64" si="108">P64*V64</f>
        <v>823.80000000000007</v>
      </c>
      <c r="X64" s="16">
        <f t="shared" ref="X64" si="109">O64/4</f>
        <v>60</v>
      </c>
      <c r="Y64" s="17">
        <f t="shared" ref="Y64" si="110">X64*P64</f>
        <v>823.80000000000007</v>
      </c>
      <c r="Z64" s="19"/>
    </row>
    <row r="65" spans="1:27" ht="15.75" customHeight="1" x14ac:dyDescent="0.35">
      <c r="A65" s="11">
        <v>10945</v>
      </c>
      <c r="B65" s="11">
        <v>51</v>
      </c>
      <c r="C65" s="93" t="s">
        <v>900</v>
      </c>
      <c r="D65" s="21" t="s">
        <v>116</v>
      </c>
      <c r="E65" s="33" t="s">
        <v>117</v>
      </c>
      <c r="F65" s="12">
        <v>2</v>
      </c>
      <c r="G65" s="12" t="s">
        <v>40</v>
      </c>
      <c r="H65" s="12">
        <v>1</v>
      </c>
      <c r="I65" s="12" t="s">
        <v>39</v>
      </c>
      <c r="J65" s="14"/>
      <c r="K65" s="14">
        <v>10</v>
      </c>
      <c r="L65" s="14">
        <v>4</v>
      </c>
      <c r="M65" s="14">
        <f>(J65+K65+L65)/2*1.1</f>
        <v>7.7000000000000011</v>
      </c>
      <c r="N65" s="14">
        <v>8</v>
      </c>
      <c r="O65" s="14">
        <v>0</v>
      </c>
      <c r="P65" s="15">
        <v>200</v>
      </c>
      <c r="Q65" s="15">
        <f t="shared" si="0"/>
        <v>0</v>
      </c>
      <c r="R65" s="16">
        <v>0</v>
      </c>
      <c r="S65" s="32">
        <f t="shared" ref="S65:S73" si="111">R65*P65</f>
        <v>0</v>
      </c>
      <c r="T65" s="16">
        <v>0</v>
      </c>
      <c r="U65" s="32">
        <f t="shared" ref="U65:U73" si="112">T65*P65</f>
        <v>0</v>
      </c>
      <c r="V65" s="16">
        <v>0</v>
      </c>
      <c r="W65" s="32">
        <f t="shared" ref="W65:W73" si="113">P65*V65</f>
        <v>0</v>
      </c>
      <c r="X65" s="16">
        <v>0</v>
      </c>
      <c r="Y65" s="17">
        <f t="shared" si="79"/>
        <v>0</v>
      </c>
      <c r="Z65" s="19"/>
    </row>
    <row r="66" spans="1:27" ht="15.75" customHeight="1" x14ac:dyDescent="0.35">
      <c r="A66" s="11">
        <v>10945</v>
      </c>
      <c r="B66" s="11">
        <v>52</v>
      </c>
      <c r="C66" s="93" t="s">
        <v>903</v>
      </c>
      <c r="D66" s="21" t="s">
        <v>118</v>
      </c>
      <c r="E66" s="36" t="s">
        <v>902</v>
      </c>
      <c r="F66" s="12">
        <v>1</v>
      </c>
      <c r="G66" s="12" t="s">
        <v>75</v>
      </c>
      <c r="H66" s="12">
        <v>1</v>
      </c>
      <c r="I66" s="12" t="s">
        <v>119</v>
      </c>
      <c r="J66" s="14"/>
      <c r="K66" s="14">
        <v>23</v>
      </c>
      <c r="L66" s="14">
        <v>16</v>
      </c>
      <c r="M66" s="14">
        <f>(J66+K66+L66)/2*1.1</f>
        <v>21.450000000000003</v>
      </c>
      <c r="N66" s="14">
        <v>16</v>
      </c>
      <c r="O66" s="14">
        <v>5</v>
      </c>
      <c r="P66" s="15">
        <v>650</v>
      </c>
      <c r="Q66" s="15">
        <f t="shared" si="0"/>
        <v>3250</v>
      </c>
      <c r="R66" s="16">
        <v>0</v>
      </c>
      <c r="S66" s="32">
        <f t="shared" si="111"/>
        <v>0</v>
      </c>
      <c r="T66" s="16">
        <v>0</v>
      </c>
      <c r="U66" s="32">
        <f t="shared" si="112"/>
        <v>0</v>
      </c>
      <c r="V66" s="16">
        <v>0</v>
      </c>
      <c r="W66" s="32">
        <f t="shared" si="113"/>
        <v>0</v>
      </c>
      <c r="X66" s="16">
        <v>5</v>
      </c>
      <c r="Y66" s="17">
        <f t="shared" si="79"/>
        <v>3250</v>
      </c>
      <c r="Z66" s="19"/>
    </row>
    <row r="67" spans="1:27" ht="15.75" customHeight="1" x14ac:dyDescent="0.35">
      <c r="A67" s="11">
        <v>10945</v>
      </c>
      <c r="B67" s="11">
        <v>53</v>
      </c>
      <c r="C67" s="93" t="s">
        <v>904</v>
      </c>
      <c r="D67" s="21" t="s">
        <v>120</v>
      </c>
      <c r="E67" s="23" t="s">
        <v>901</v>
      </c>
      <c r="F67" s="12">
        <v>1</v>
      </c>
      <c r="G67" s="12" t="s">
        <v>32</v>
      </c>
      <c r="H67" s="12">
        <v>1</v>
      </c>
      <c r="I67" s="12" t="s">
        <v>32</v>
      </c>
      <c r="J67" s="14">
        <v>2400</v>
      </c>
      <c r="K67" s="14">
        <v>3000</v>
      </c>
      <c r="L67" s="14">
        <v>1200</v>
      </c>
      <c r="M67" s="14">
        <f t="shared" si="88"/>
        <v>2420</v>
      </c>
      <c r="N67" s="14">
        <v>4000</v>
      </c>
      <c r="O67" s="14">
        <v>0</v>
      </c>
      <c r="P67" s="15">
        <v>0.44159999999999999</v>
      </c>
      <c r="Q67" s="15">
        <f t="shared" si="0"/>
        <v>0</v>
      </c>
      <c r="R67" s="16">
        <f t="shared" ref="R67" si="114">O67/4</f>
        <v>0</v>
      </c>
      <c r="S67" s="32">
        <f t="shared" ref="S67:S68" si="115">R67*P67</f>
        <v>0</v>
      </c>
      <c r="T67" s="16">
        <f t="shared" ref="T67" si="116">O67/4</f>
        <v>0</v>
      </c>
      <c r="U67" s="32">
        <f t="shared" ref="U67:U68" si="117">T67*P67</f>
        <v>0</v>
      </c>
      <c r="V67" s="16">
        <f t="shared" ref="V67" si="118">O67/4</f>
        <v>0</v>
      </c>
      <c r="W67" s="32">
        <f t="shared" ref="W67:W68" si="119">P67*V67</f>
        <v>0</v>
      </c>
      <c r="X67" s="16">
        <f t="shared" ref="X67" si="120">O67/4</f>
        <v>0</v>
      </c>
      <c r="Y67" s="32">
        <f t="shared" si="79"/>
        <v>0</v>
      </c>
      <c r="Z67" s="19"/>
    </row>
    <row r="68" spans="1:27" ht="15.75" customHeight="1" x14ac:dyDescent="0.35">
      <c r="A68" s="11">
        <v>10945</v>
      </c>
      <c r="B68" s="11">
        <v>54</v>
      </c>
      <c r="C68" s="93" t="s">
        <v>905</v>
      </c>
      <c r="D68" s="21" t="s">
        <v>121</v>
      </c>
      <c r="E68" s="55" t="s">
        <v>122</v>
      </c>
      <c r="F68" s="12">
        <v>1</v>
      </c>
      <c r="G68" s="12" t="s">
        <v>45</v>
      </c>
      <c r="H68" s="12">
        <v>1</v>
      </c>
      <c r="I68" s="12" t="s">
        <v>46</v>
      </c>
      <c r="J68" s="14">
        <v>528</v>
      </c>
      <c r="K68" s="14">
        <v>520</v>
      </c>
      <c r="L68" s="14">
        <v>470</v>
      </c>
      <c r="M68" s="14">
        <f t="shared" si="88"/>
        <v>556.6</v>
      </c>
      <c r="N68" s="14">
        <v>150</v>
      </c>
      <c r="O68" s="14">
        <v>400</v>
      </c>
      <c r="P68" s="15">
        <v>2.2400000000000002</v>
      </c>
      <c r="Q68" s="15">
        <f t="shared" si="0"/>
        <v>896.00000000000011</v>
      </c>
      <c r="R68" s="16">
        <v>0</v>
      </c>
      <c r="S68" s="32">
        <f t="shared" si="115"/>
        <v>0</v>
      </c>
      <c r="T68" s="16">
        <v>200</v>
      </c>
      <c r="U68" s="32">
        <f t="shared" si="117"/>
        <v>448.00000000000006</v>
      </c>
      <c r="V68" s="16">
        <v>200</v>
      </c>
      <c r="W68" s="32">
        <f t="shared" si="119"/>
        <v>448.00000000000006</v>
      </c>
      <c r="X68" s="16">
        <v>0</v>
      </c>
      <c r="Y68" s="32">
        <f t="shared" si="79"/>
        <v>0</v>
      </c>
      <c r="Z68" s="19"/>
    </row>
    <row r="69" spans="1:27" ht="15.75" customHeight="1" x14ac:dyDescent="0.35">
      <c r="A69" s="11">
        <v>10945</v>
      </c>
      <c r="B69" s="11">
        <v>55</v>
      </c>
      <c r="C69" s="93" t="s">
        <v>906</v>
      </c>
      <c r="D69" s="21" t="s">
        <v>121</v>
      </c>
      <c r="E69" s="33" t="s">
        <v>123</v>
      </c>
      <c r="F69" s="12">
        <v>1</v>
      </c>
      <c r="G69" s="12" t="s">
        <v>60</v>
      </c>
      <c r="H69" s="12">
        <v>1</v>
      </c>
      <c r="I69" s="12" t="s">
        <v>49</v>
      </c>
      <c r="J69" s="14">
        <v>7320</v>
      </c>
      <c r="K69" s="14">
        <v>5100</v>
      </c>
      <c r="L69" s="14">
        <v>3900</v>
      </c>
      <c r="M69" s="14">
        <f t="shared" si="88"/>
        <v>5984.0000000000009</v>
      </c>
      <c r="N69" s="14">
        <v>750</v>
      </c>
      <c r="O69" s="14">
        <v>4000</v>
      </c>
      <c r="P69" s="15">
        <v>5</v>
      </c>
      <c r="Q69" s="15">
        <f t="shared" si="0"/>
        <v>20000</v>
      </c>
      <c r="R69" s="16">
        <f t="shared" ref="R69:R100" si="121">O69/4</f>
        <v>1000</v>
      </c>
      <c r="S69" s="32">
        <f t="shared" si="111"/>
        <v>5000</v>
      </c>
      <c r="T69" s="16">
        <f t="shared" ref="T69:T101" si="122">O69/4</f>
        <v>1000</v>
      </c>
      <c r="U69" s="32">
        <f t="shared" si="112"/>
        <v>5000</v>
      </c>
      <c r="V69" s="16">
        <f t="shared" ref="V69:V100" si="123">O69/4</f>
        <v>1000</v>
      </c>
      <c r="W69" s="32">
        <f t="shared" si="113"/>
        <v>5000</v>
      </c>
      <c r="X69" s="16">
        <f t="shared" ref="X69:X100" si="124">O69/4</f>
        <v>1000</v>
      </c>
      <c r="Y69" s="32">
        <f t="shared" ref="Y69:Y73" si="125">X69*P69</f>
        <v>5000</v>
      </c>
      <c r="Z69" s="19"/>
    </row>
    <row r="70" spans="1:27" ht="15.75" customHeight="1" x14ac:dyDescent="0.35">
      <c r="A70" s="11">
        <v>10945</v>
      </c>
      <c r="B70" s="11">
        <v>56</v>
      </c>
      <c r="C70" s="93" t="s">
        <v>907</v>
      </c>
      <c r="D70" s="21" t="s">
        <v>124</v>
      </c>
      <c r="E70" s="36" t="s">
        <v>125</v>
      </c>
      <c r="F70" s="12">
        <v>1</v>
      </c>
      <c r="G70" s="12" t="s">
        <v>32</v>
      </c>
      <c r="H70" s="12">
        <v>1</v>
      </c>
      <c r="I70" s="12" t="s">
        <v>32</v>
      </c>
      <c r="J70" s="14">
        <v>84000</v>
      </c>
      <c r="K70" s="14">
        <v>77000</v>
      </c>
      <c r="L70" s="14">
        <v>74520</v>
      </c>
      <c r="M70" s="14">
        <f t="shared" si="88"/>
        <v>86357.333333333343</v>
      </c>
      <c r="N70" s="14">
        <v>20900</v>
      </c>
      <c r="O70" s="14">
        <v>60000</v>
      </c>
      <c r="P70" s="15">
        <v>0.05</v>
      </c>
      <c r="Q70" s="15">
        <f t="shared" si="0"/>
        <v>3000</v>
      </c>
      <c r="R70" s="16">
        <v>0</v>
      </c>
      <c r="S70" s="32">
        <f t="shared" si="111"/>
        <v>0</v>
      </c>
      <c r="T70" s="16">
        <v>20000</v>
      </c>
      <c r="U70" s="32">
        <f t="shared" si="112"/>
        <v>1000</v>
      </c>
      <c r="V70" s="16">
        <v>20000</v>
      </c>
      <c r="W70" s="32">
        <f t="shared" si="113"/>
        <v>1000</v>
      </c>
      <c r="X70" s="16">
        <v>20000</v>
      </c>
      <c r="Y70" s="32">
        <f t="shared" si="125"/>
        <v>1000</v>
      </c>
      <c r="Z70" s="19"/>
    </row>
    <row r="71" spans="1:27" ht="15.75" customHeight="1" x14ac:dyDescent="0.35">
      <c r="A71" s="11">
        <v>10945</v>
      </c>
      <c r="B71" s="11">
        <v>57</v>
      </c>
      <c r="C71" s="93" t="s">
        <v>908</v>
      </c>
      <c r="D71" s="21" t="s">
        <v>126</v>
      </c>
      <c r="E71" s="23" t="s">
        <v>640</v>
      </c>
      <c r="F71" s="12">
        <v>1</v>
      </c>
      <c r="G71" s="12" t="s">
        <v>32</v>
      </c>
      <c r="H71" s="12">
        <v>1</v>
      </c>
      <c r="I71" s="12" t="s">
        <v>32</v>
      </c>
      <c r="J71" s="14">
        <v>2400</v>
      </c>
      <c r="K71" s="14">
        <v>1000</v>
      </c>
      <c r="L71" s="14">
        <v>4800</v>
      </c>
      <c r="M71" s="14">
        <f t="shared" si="88"/>
        <v>3006.666666666667</v>
      </c>
      <c r="N71" s="14">
        <v>5000</v>
      </c>
      <c r="O71" s="14">
        <v>0</v>
      </c>
      <c r="P71" s="15">
        <v>0.214</v>
      </c>
      <c r="Q71" s="15">
        <f t="shared" si="0"/>
        <v>0</v>
      </c>
      <c r="R71" s="16">
        <f t="shared" ref="R71" si="126">O71/4</f>
        <v>0</v>
      </c>
      <c r="S71" s="32">
        <f t="shared" ref="S71:S72" si="127">R71*P71</f>
        <v>0</v>
      </c>
      <c r="T71" s="16">
        <f t="shared" ref="T71" si="128">O71/4</f>
        <v>0</v>
      </c>
      <c r="U71" s="32">
        <f t="shared" ref="U71:U72" si="129">T71*P71</f>
        <v>0</v>
      </c>
      <c r="V71" s="16">
        <f t="shared" ref="V71" si="130">O71/4</f>
        <v>0</v>
      </c>
      <c r="W71" s="32">
        <f t="shared" ref="W71:W72" si="131">P71*V71</f>
        <v>0</v>
      </c>
      <c r="X71" s="16">
        <f t="shared" ref="X71" si="132">O71/4</f>
        <v>0</v>
      </c>
      <c r="Y71" s="17">
        <f t="shared" si="125"/>
        <v>0</v>
      </c>
      <c r="Z71" s="19"/>
    </row>
    <row r="72" spans="1:27" ht="15.75" customHeight="1" x14ac:dyDescent="0.35">
      <c r="A72" s="11">
        <v>10945</v>
      </c>
      <c r="B72" s="11">
        <v>58</v>
      </c>
      <c r="C72" s="93" t="s">
        <v>909</v>
      </c>
      <c r="D72" s="21" t="s">
        <v>127</v>
      </c>
      <c r="E72" s="23" t="s">
        <v>641</v>
      </c>
      <c r="F72" s="12">
        <v>1</v>
      </c>
      <c r="G72" s="12" t="s">
        <v>32</v>
      </c>
      <c r="H72" s="12">
        <v>1</v>
      </c>
      <c r="I72" s="12" t="s">
        <v>32</v>
      </c>
      <c r="J72" s="14">
        <v>2400</v>
      </c>
      <c r="K72" s="14">
        <v>9000</v>
      </c>
      <c r="L72" s="14">
        <v>10200</v>
      </c>
      <c r="M72" s="14">
        <f t="shared" si="88"/>
        <v>7920.0000000000009</v>
      </c>
      <c r="N72" s="14">
        <v>4000</v>
      </c>
      <c r="O72" s="14">
        <v>4000</v>
      </c>
      <c r="P72" s="15">
        <v>0.36499999999999999</v>
      </c>
      <c r="Q72" s="15">
        <f t="shared" si="0"/>
        <v>1460</v>
      </c>
      <c r="R72" s="16">
        <v>0</v>
      </c>
      <c r="S72" s="32">
        <f t="shared" si="127"/>
        <v>0</v>
      </c>
      <c r="T72" s="16">
        <v>0</v>
      </c>
      <c r="U72" s="32">
        <f t="shared" si="129"/>
        <v>0</v>
      </c>
      <c r="V72" s="16">
        <v>2000</v>
      </c>
      <c r="W72" s="32">
        <f t="shared" si="131"/>
        <v>730</v>
      </c>
      <c r="X72" s="16">
        <v>2000</v>
      </c>
      <c r="Y72" s="17">
        <f t="shared" si="125"/>
        <v>730</v>
      </c>
      <c r="Z72" s="19"/>
    </row>
    <row r="73" spans="1:27" ht="15.75" customHeight="1" x14ac:dyDescent="0.35">
      <c r="A73" s="11">
        <v>10945</v>
      </c>
      <c r="B73" s="11">
        <v>59</v>
      </c>
      <c r="C73" s="93" t="s">
        <v>910</v>
      </c>
      <c r="D73" s="21" t="s">
        <v>128</v>
      </c>
      <c r="E73" s="23" t="s">
        <v>642</v>
      </c>
      <c r="F73" s="12">
        <v>1</v>
      </c>
      <c r="G73" s="12" t="s">
        <v>32</v>
      </c>
      <c r="H73" s="12">
        <v>1</v>
      </c>
      <c r="I73" s="12" t="s">
        <v>32</v>
      </c>
      <c r="J73" s="14">
        <v>5400</v>
      </c>
      <c r="K73" s="14">
        <v>6000</v>
      </c>
      <c r="L73" s="14">
        <v>8400</v>
      </c>
      <c r="M73" s="14">
        <f t="shared" si="88"/>
        <v>7260.0000000000009</v>
      </c>
      <c r="N73" s="14">
        <v>3500</v>
      </c>
      <c r="O73" s="14">
        <v>2000</v>
      </c>
      <c r="P73" s="15">
        <v>0.51549999999999996</v>
      </c>
      <c r="Q73" s="15">
        <f t="shared" si="0"/>
        <v>1031</v>
      </c>
      <c r="R73" s="16">
        <v>0</v>
      </c>
      <c r="S73" s="32">
        <f t="shared" si="111"/>
        <v>0</v>
      </c>
      <c r="T73" s="16">
        <v>0</v>
      </c>
      <c r="U73" s="32">
        <f t="shared" si="112"/>
        <v>0</v>
      </c>
      <c r="V73" s="16">
        <v>1000</v>
      </c>
      <c r="W73" s="32">
        <f t="shared" si="113"/>
        <v>515.5</v>
      </c>
      <c r="X73" s="16">
        <v>1000</v>
      </c>
      <c r="Y73" s="32">
        <f t="shared" si="125"/>
        <v>515.5</v>
      </c>
      <c r="Z73" s="19"/>
    </row>
    <row r="74" spans="1:27" ht="15.75" customHeight="1" x14ac:dyDescent="0.35">
      <c r="A74" s="11">
        <v>10945</v>
      </c>
      <c r="B74" s="11">
        <v>60</v>
      </c>
      <c r="C74" s="93" t="s">
        <v>911</v>
      </c>
      <c r="D74" s="21" t="s">
        <v>129</v>
      </c>
      <c r="E74" s="23" t="s">
        <v>713</v>
      </c>
      <c r="F74" s="12">
        <v>1</v>
      </c>
      <c r="G74" s="12" t="s">
        <v>32</v>
      </c>
      <c r="H74" s="12">
        <v>1</v>
      </c>
      <c r="I74" s="12" t="s">
        <v>32</v>
      </c>
      <c r="J74" s="14">
        <v>8400</v>
      </c>
      <c r="K74" s="14">
        <v>3500</v>
      </c>
      <c r="L74" s="14">
        <v>12000</v>
      </c>
      <c r="M74" s="14">
        <f t="shared" si="88"/>
        <v>8763.3333333333339</v>
      </c>
      <c r="N74" s="14">
        <v>1000</v>
      </c>
      <c r="O74" s="14">
        <v>8000</v>
      </c>
      <c r="P74" s="15">
        <v>1.1399999999999999</v>
      </c>
      <c r="Q74" s="15">
        <f t="shared" si="0"/>
        <v>9120</v>
      </c>
      <c r="R74" s="16">
        <f t="shared" ref="R74" si="133">O74/4</f>
        <v>2000</v>
      </c>
      <c r="S74" s="32">
        <f t="shared" ref="S74" si="134">R74*P74</f>
        <v>2280</v>
      </c>
      <c r="T74" s="16">
        <f t="shared" ref="T74" si="135">O74/4</f>
        <v>2000</v>
      </c>
      <c r="U74" s="32">
        <f t="shared" ref="U74" si="136">T74*P74</f>
        <v>2280</v>
      </c>
      <c r="V74" s="16">
        <f t="shared" ref="V74" si="137">O74/4</f>
        <v>2000</v>
      </c>
      <c r="W74" s="32">
        <f t="shared" ref="W74" si="138">P74*V74</f>
        <v>2280</v>
      </c>
      <c r="X74" s="16">
        <f t="shared" ref="X74" si="139">O74/4</f>
        <v>2000</v>
      </c>
      <c r="Y74" s="32">
        <f t="shared" ref="Y74" si="140">X74*P74</f>
        <v>2280</v>
      </c>
      <c r="Z74" s="19"/>
    </row>
    <row r="75" spans="1:27" s="105" customFormat="1" ht="17.5" customHeight="1" x14ac:dyDescent="0.3">
      <c r="C75" s="106"/>
      <c r="D75" s="107"/>
      <c r="E75" s="55"/>
      <c r="F75" s="106"/>
      <c r="G75" s="106"/>
      <c r="H75" s="106"/>
      <c r="I75" s="106"/>
      <c r="J75" s="41"/>
      <c r="K75" s="41"/>
      <c r="L75" s="41"/>
      <c r="M75" s="41"/>
      <c r="N75" s="41"/>
      <c r="O75" s="41"/>
      <c r="P75" s="108"/>
      <c r="Q75" s="108"/>
      <c r="R75" s="109"/>
      <c r="S75" s="110"/>
      <c r="T75" s="109"/>
      <c r="U75" s="110"/>
      <c r="V75" s="109"/>
      <c r="W75" s="110"/>
      <c r="X75" s="109"/>
      <c r="Y75" s="111"/>
      <c r="Z75" s="112"/>
    </row>
    <row r="76" spans="1:27" s="123" customFormat="1" ht="19.5" customHeight="1" x14ac:dyDescent="0.35">
      <c r="B76" s="24"/>
      <c r="C76" s="353" t="s">
        <v>577</v>
      </c>
      <c r="D76" s="353"/>
      <c r="E76" s="353"/>
      <c r="F76" s="142"/>
      <c r="G76" s="26"/>
      <c r="H76" s="26"/>
      <c r="I76" s="128"/>
      <c r="J76" s="127" t="s">
        <v>577</v>
      </c>
      <c r="K76" s="142"/>
      <c r="L76" s="142"/>
      <c r="M76" s="24"/>
      <c r="N76" s="26"/>
      <c r="O76" s="26"/>
      <c r="P76" s="26"/>
      <c r="Q76" s="26" t="s">
        <v>577</v>
      </c>
      <c r="R76" s="24"/>
      <c r="S76" s="27"/>
      <c r="T76" s="28"/>
      <c r="U76" s="28"/>
      <c r="V76" s="28"/>
      <c r="W76" s="28" t="s">
        <v>577</v>
      </c>
      <c r="X76" s="28"/>
      <c r="Y76" s="28"/>
      <c r="Z76" s="28"/>
      <c r="AA76" s="24"/>
    </row>
    <row r="77" spans="1:27" s="140" customFormat="1" ht="17.5" customHeight="1" x14ac:dyDescent="0.35">
      <c r="C77" s="351" t="s">
        <v>578</v>
      </c>
      <c r="D77" s="351"/>
      <c r="E77" s="351"/>
      <c r="F77" s="134"/>
      <c r="G77" s="132"/>
      <c r="H77" s="132"/>
      <c r="J77" s="132" t="s">
        <v>789</v>
      </c>
      <c r="N77" s="132"/>
      <c r="O77" s="132"/>
      <c r="P77" s="132"/>
      <c r="Q77" s="132" t="s">
        <v>790</v>
      </c>
      <c r="T77" s="133"/>
      <c r="U77" s="133"/>
      <c r="V77" s="133"/>
      <c r="W77" s="133" t="s">
        <v>688</v>
      </c>
      <c r="X77" s="133"/>
      <c r="Y77" s="133"/>
      <c r="Z77" s="133"/>
    </row>
    <row r="78" spans="1:27" s="140" customFormat="1" ht="17.5" customHeight="1" x14ac:dyDescent="0.35">
      <c r="C78" s="351" t="s">
        <v>614</v>
      </c>
      <c r="D78" s="351"/>
      <c r="E78" s="351"/>
      <c r="F78" s="134"/>
      <c r="G78" s="132"/>
      <c r="H78" s="132"/>
      <c r="J78" s="132" t="s">
        <v>686</v>
      </c>
      <c r="N78" s="132"/>
      <c r="O78" s="132"/>
      <c r="P78" s="132"/>
      <c r="Q78" s="132" t="s">
        <v>615</v>
      </c>
      <c r="T78" s="133"/>
      <c r="U78" s="133"/>
      <c r="V78" s="133"/>
      <c r="W78" s="133" t="s">
        <v>616</v>
      </c>
      <c r="X78" s="133"/>
      <c r="Y78" s="133"/>
      <c r="Z78" s="133"/>
    </row>
    <row r="79" spans="1:27" s="140" customFormat="1" ht="17.5" customHeight="1" x14ac:dyDescent="0.35">
      <c r="C79" s="351" t="s">
        <v>677</v>
      </c>
      <c r="D79" s="351"/>
      <c r="E79" s="351"/>
      <c r="F79" s="134"/>
      <c r="G79" s="132"/>
      <c r="H79" s="132"/>
      <c r="J79" s="132" t="s">
        <v>687</v>
      </c>
      <c r="N79" s="132"/>
      <c r="O79" s="132"/>
      <c r="P79" s="132"/>
      <c r="Q79" s="132" t="s">
        <v>86</v>
      </c>
      <c r="T79" s="133"/>
      <c r="U79" s="133"/>
      <c r="V79" s="133"/>
      <c r="W79" s="133" t="s">
        <v>87</v>
      </c>
      <c r="X79" s="133"/>
      <c r="Y79" s="133"/>
      <c r="Z79" s="133"/>
    </row>
    <row r="80" spans="1:27" s="118" customFormat="1" ht="17.5" customHeight="1" x14ac:dyDescent="0.35">
      <c r="C80" s="123"/>
      <c r="F80" s="29"/>
      <c r="G80" s="30"/>
      <c r="H80" s="30"/>
      <c r="I80" s="30"/>
      <c r="L80" s="123"/>
      <c r="N80" s="30"/>
      <c r="O80" s="30"/>
      <c r="P80" s="30"/>
      <c r="Q80" s="30"/>
      <c r="T80" s="31"/>
      <c r="U80" s="31"/>
      <c r="V80" s="31"/>
      <c r="W80" s="31"/>
      <c r="X80" s="31"/>
      <c r="Y80" s="31"/>
      <c r="Z80" s="31"/>
    </row>
    <row r="81" spans="1:26" s="141" customFormat="1" ht="27.5" customHeight="1" x14ac:dyDescent="0.3">
      <c r="A81" s="352" t="s">
        <v>1160</v>
      </c>
      <c r="B81" s="352"/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</row>
    <row r="82" spans="1:26" s="141" customFormat="1" ht="21.5" customHeight="1" x14ac:dyDescent="0.3">
      <c r="A82" s="336" t="s">
        <v>579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</row>
    <row r="83" spans="1:26" s="7" customFormat="1" ht="19" customHeight="1" x14ac:dyDescent="0.3">
      <c r="A83" s="337" t="s">
        <v>13</v>
      </c>
      <c r="B83" s="339" t="s">
        <v>12</v>
      </c>
      <c r="C83" s="341" t="s">
        <v>1158</v>
      </c>
      <c r="D83" s="342" t="s">
        <v>14</v>
      </c>
      <c r="E83" s="344" t="s">
        <v>15</v>
      </c>
      <c r="F83" s="346" t="s">
        <v>776</v>
      </c>
      <c r="G83" s="348" t="s">
        <v>16</v>
      </c>
      <c r="H83" s="349" t="s">
        <v>17</v>
      </c>
      <c r="I83" s="349" t="s">
        <v>18</v>
      </c>
      <c r="J83" s="328" t="s">
        <v>19</v>
      </c>
      <c r="K83" s="328"/>
      <c r="L83" s="328"/>
      <c r="M83" s="330" t="s">
        <v>1161</v>
      </c>
      <c r="N83" s="330" t="s">
        <v>20</v>
      </c>
      <c r="O83" s="330" t="s">
        <v>1162</v>
      </c>
      <c r="P83" s="332" t="s">
        <v>21</v>
      </c>
      <c r="Q83" s="334" t="s">
        <v>22</v>
      </c>
      <c r="R83" s="329" t="s">
        <v>23</v>
      </c>
      <c r="S83" s="329"/>
      <c r="T83" s="329" t="s">
        <v>24</v>
      </c>
      <c r="U83" s="329"/>
      <c r="V83" s="329" t="s">
        <v>25</v>
      </c>
      <c r="W83" s="329"/>
      <c r="X83" s="329" t="s">
        <v>26</v>
      </c>
      <c r="Y83" s="329"/>
      <c r="Z83" s="6" t="s">
        <v>27</v>
      </c>
    </row>
    <row r="84" spans="1:26" s="7" customFormat="1" ht="21" customHeight="1" x14ac:dyDescent="0.3">
      <c r="A84" s="338"/>
      <c r="B84" s="340"/>
      <c r="C84" s="341"/>
      <c r="D84" s="343"/>
      <c r="E84" s="345"/>
      <c r="F84" s="347"/>
      <c r="G84" s="348"/>
      <c r="H84" s="350"/>
      <c r="I84" s="350"/>
      <c r="J84" s="8">
        <v>2561</v>
      </c>
      <c r="K84" s="8">
        <v>2562</v>
      </c>
      <c r="L84" s="8">
        <v>2563</v>
      </c>
      <c r="M84" s="331"/>
      <c r="N84" s="331"/>
      <c r="O84" s="331"/>
      <c r="P84" s="333"/>
      <c r="Q84" s="335"/>
      <c r="R84" s="137" t="s">
        <v>28</v>
      </c>
      <c r="S84" s="137" t="s">
        <v>29</v>
      </c>
      <c r="T84" s="137" t="s">
        <v>28</v>
      </c>
      <c r="U84" s="137" t="s">
        <v>29</v>
      </c>
      <c r="V84" s="137" t="s">
        <v>28</v>
      </c>
      <c r="W84" s="137" t="s">
        <v>29</v>
      </c>
      <c r="X84" s="137" t="s">
        <v>28</v>
      </c>
      <c r="Y84" s="137" t="s">
        <v>29</v>
      </c>
      <c r="Z84" s="139"/>
    </row>
    <row r="85" spans="1:26" ht="15.75" customHeight="1" x14ac:dyDescent="0.35">
      <c r="A85" s="11">
        <v>10945</v>
      </c>
      <c r="B85" s="11">
        <v>61</v>
      </c>
      <c r="C85" s="93" t="s">
        <v>912</v>
      </c>
      <c r="D85" s="21" t="s">
        <v>129</v>
      </c>
      <c r="E85" s="23" t="s">
        <v>714</v>
      </c>
      <c r="F85" s="12">
        <v>1</v>
      </c>
      <c r="G85" s="12" t="s">
        <v>45</v>
      </c>
      <c r="H85" s="12">
        <v>1</v>
      </c>
      <c r="I85" s="12" t="s">
        <v>66</v>
      </c>
      <c r="J85" s="14">
        <v>36</v>
      </c>
      <c r="K85" s="14">
        <v>10</v>
      </c>
      <c r="L85" s="14">
        <v>96</v>
      </c>
      <c r="M85" s="14">
        <f t="shared" ref="M85:M114" si="141">(J85+K85+L85)/3*1.1</f>
        <v>52.06666666666667</v>
      </c>
      <c r="N85" s="14">
        <v>0</v>
      </c>
      <c r="O85" s="14">
        <v>60</v>
      </c>
      <c r="P85" s="15">
        <v>18.149999999999999</v>
      </c>
      <c r="Q85" s="15">
        <f t="shared" si="0"/>
        <v>1089</v>
      </c>
      <c r="R85" s="16">
        <f t="shared" ref="R85" si="142">O85/4</f>
        <v>15</v>
      </c>
      <c r="S85" s="32">
        <f t="shared" ref="S85" si="143">R85*P85</f>
        <v>272.25</v>
      </c>
      <c r="T85" s="16">
        <f t="shared" ref="T85" si="144">O85/4</f>
        <v>15</v>
      </c>
      <c r="U85" s="32">
        <f t="shared" ref="U85" si="145">T85*P85</f>
        <v>272.25</v>
      </c>
      <c r="V85" s="16">
        <f t="shared" ref="V85" si="146">O85/4</f>
        <v>15</v>
      </c>
      <c r="W85" s="32">
        <f t="shared" ref="W85" si="147">P85*V85</f>
        <v>272.25</v>
      </c>
      <c r="X85" s="16">
        <f t="shared" ref="X85" si="148">O85/4</f>
        <v>15</v>
      </c>
      <c r="Y85" s="32">
        <f t="shared" ref="Y85" si="149">X85*P85</f>
        <v>272.25</v>
      </c>
      <c r="Z85" s="19"/>
    </row>
    <row r="86" spans="1:26" ht="15.75" customHeight="1" x14ac:dyDescent="0.35">
      <c r="A86" s="11">
        <v>10945</v>
      </c>
      <c r="B86" s="11">
        <v>62</v>
      </c>
      <c r="C86" s="93" t="s">
        <v>912</v>
      </c>
      <c r="D86" s="21" t="s">
        <v>139</v>
      </c>
      <c r="E86" s="23" t="s">
        <v>797</v>
      </c>
      <c r="F86" s="12">
        <v>1</v>
      </c>
      <c r="G86" s="12" t="s">
        <v>32</v>
      </c>
      <c r="H86" s="12">
        <v>1</v>
      </c>
      <c r="I86" s="12" t="s">
        <v>32</v>
      </c>
      <c r="J86" s="14"/>
      <c r="K86" s="14">
        <v>20500</v>
      </c>
      <c r="L86" s="14">
        <v>24600</v>
      </c>
      <c r="M86" s="14">
        <f t="shared" si="141"/>
        <v>16536.666666666668</v>
      </c>
      <c r="N86" s="14">
        <v>0</v>
      </c>
      <c r="O86" s="14">
        <v>16000</v>
      </c>
      <c r="P86" s="15">
        <v>0.76</v>
      </c>
      <c r="Q86" s="15">
        <f t="shared" si="0"/>
        <v>12160</v>
      </c>
      <c r="R86" s="16">
        <f t="shared" ref="R86" si="150">O86/4</f>
        <v>4000</v>
      </c>
      <c r="S86" s="32">
        <f t="shared" ref="S86" si="151">R86*P86</f>
        <v>3040</v>
      </c>
      <c r="T86" s="16">
        <f t="shared" ref="T86" si="152">O86/4</f>
        <v>4000</v>
      </c>
      <c r="U86" s="32">
        <f t="shared" ref="U86" si="153">T86*P86</f>
        <v>3040</v>
      </c>
      <c r="V86" s="16">
        <f t="shared" ref="V86" si="154">O86/4</f>
        <v>4000</v>
      </c>
      <c r="W86" s="32">
        <f t="shared" ref="W86" si="155">P86*V86</f>
        <v>3040</v>
      </c>
      <c r="X86" s="16">
        <f t="shared" ref="X86" si="156">O86/4</f>
        <v>4000</v>
      </c>
      <c r="Y86" s="32">
        <f t="shared" ref="Y86" si="157">X86*P86</f>
        <v>3040</v>
      </c>
      <c r="Z86" s="19"/>
    </row>
    <row r="87" spans="1:26" ht="15.75" customHeight="1" x14ac:dyDescent="0.35">
      <c r="A87" s="11">
        <v>10945</v>
      </c>
      <c r="B87" s="11">
        <v>63</v>
      </c>
      <c r="C87" s="93" t="s">
        <v>913</v>
      </c>
      <c r="D87" s="21" t="s">
        <v>130</v>
      </c>
      <c r="E87" s="23" t="s">
        <v>643</v>
      </c>
      <c r="F87" s="12">
        <v>1</v>
      </c>
      <c r="G87" s="12" t="s">
        <v>45</v>
      </c>
      <c r="H87" s="12">
        <v>1</v>
      </c>
      <c r="I87" s="12" t="s">
        <v>46</v>
      </c>
      <c r="J87" s="14">
        <v>2340</v>
      </c>
      <c r="K87" s="14">
        <v>2520</v>
      </c>
      <c r="L87" s="14">
        <v>3840</v>
      </c>
      <c r="M87" s="14">
        <f t="shared" si="141"/>
        <v>3190.0000000000005</v>
      </c>
      <c r="N87" s="14">
        <v>200</v>
      </c>
      <c r="O87" s="14">
        <v>2800</v>
      </c>
      <c r="P87" s="15">
        <v>18.399999999999999</v>
      </c>
      <c r="Q87" s="15">
        <f t="shared" si="0"/>
        <v>51519.999999999993</v>
      </c>
      <c r="R87" s="16">
        <f t="shared" si="121"/>
        <v>700</v>
      </c>
      <c r="S87" s="32">
        <f>R87*P87</f>
        <v>12879.999999999998</v>
      </c>
      <c r="T87" s="16">
        <f t="shared" si="122"/>
        <v>700</v>
      </c>
      <c r="U87" s="32">
        <f>P87*T87</f>
        <v>12879.999999999998</v>
      </c>
      <c r="V87" s="16">
        <f t="shared" si="123"/>
        <v>700</v>
      </c>
      <c r="W87" s="32">
        <f>V87*P87</f>
        <v>12879.999999999998</v>
      </c>
      <c r="X87" s="16">
        <f t="shared" si="124"/>
        <v>700</v>
      </c>
      <c r="Y87" s="32">
        <f>P87*X87</f>
        <v>12879.999999999998</v>
      </c>
      <c r="Z87" s="19"/>
    </row>
    <row r="88" spans="1:26" ht="15.75" customHeight="1" x14ac:dyDescent="0.35">
      <c r="A88" s="11">
        <v>10945</v>
      </c>
      <c r="B88" s="11">
        <v>64</v>
      </c>
      <c r="C88" s="93" t="s">
        <v>914</v>
      </c>
      <c r="D88" s="21" t="s">
        <v>131</v>
      </c>
      <c r="E88" s="23" t="s">
        <v>644</v>
      </c>
      <c r="F88" s="12">
        <v>1</v>
      </c>
      <c r="G88" s="12" t="s">
        <v>62</v>
      </c>
      <c r="H88" s="12">
        <v>1</v>
      </c>
      <c r="I88" s="12" t="s">
        <v>62</v>
      </c>
      <c r="J88" s="14">
        <v>12600</v>
      </c>
      <c r="K88" s="14">
        <v>6500</v>
      </c>
      <c r="L88" s="14">
        <v>8820</v>
      </c>
      <c r="M88" s="14">
        <f t="shared" si="141"/>
        <v>10237.333333333334</v>
      </c>
      <c r="N88" s="14">
        <v>700</v>
      </c>
      <c r="O88" s="14">
        <v>8000</v>
      </c>
      <c r="P88" s="15">
        <v>1.7</v>
      </c>
      <c r="Q88" s="15">
        <f t="shared" si="0"/>
        <v>13600</v>
      </c>
      <c r="R88" s="16">
        <f t="shared" si="121"/>
        <v>2000</v>
      </c>
      <c r="S88" s="32">
        <f t="shared" ref="S88:S128" si="158">R88*P88</f>
        <v>3400</v>
      </c>
      <c r="T88" s="16">
        <f t="shared" si="122"/>
        <v>2000</v>
      </c>
      <c r="U88" s="32">
        <f t="shared" ref="U88:U128" si="159">P88*T88</f>
        <v>3400</v>
      </c>
      <c r="V88" s="16">
        <f t="shared" si="123"/>
        <v>2000</v>
      </c>
      <c r="W88" s="32">
        <f t="shared" ref="W88:W128" si="160">V88*P88</f>
        <v>3400</v>
      </c>
      <c r="X88" s="16">
        <f t="shared" si="124"/>
        <v>2000</v>
      </c>
      <c r="Y88" s="32">
        <f t="shared" ref="Y88:Y128" si="161">P88*X88</f>
        <v>3400</v>
      </c>
      <c r="Z88" s="19"/>
    </row>
    <row r="89" spans="1:26" ht="15.75" customHeight="1" x14ac:dyDescent="0.35">
      <c r="A89" s="11">
        <v>10945</v>
      </c>
      <c r="B89" s="11">
        <v>65</v>
      </c>
      <c r="C89" s="93" t="s">
        <v>915</v>
      </c>
      <c r="D89" s="21"/>
      <c r="E89" s="23" t="s">
        <v>594</v>
      </c>
      <c r="F89" s="12">
        <v>1</v>
      </c>
      <c r="G89" s="12" t="s">
        <v>32</v>
      </c>
      <c r="H89" s="12">
        <v>1</v>
      </c>
      <c r="I89" s="12" t="s">
        <v>32</v>
      </c>
      <c r="J89" s="14">
        <v>6240</v>
      </c>
      <c r="K89" s="14">
        <v>4700</v>
      </c>
      <c r="L89" s="14">
        <v>9000</v>
      </c>
      <c r="M89" s="14">
        <f t="shared" si="141"/>
        <v>7311.3333333333339</v>
      </c>
      <c r="N89" s="14">
        <v>800</v>
      </c>
      <c r="O89" s="14">
        <v>6000</v>
      </c>
      <c r="P89" s="15">
        <v>2.64</v>
      </c>
      <c r="Q89" s="15">
        <f t="shared" si="0"/>
        <v>15840</v>
      </c>
      <c r="R89" s="16">
        <f t="shared" ref="R89" si="162">O89/4</f>
        <v>1500</v>
      </c>
      <c r="S89" s="32">
        <f t="shared" ref="S89" si="163">R89*P89</f>
        <v>3960</v>
      </c>
      <c r="T89" s="16">
        <f t="shared" ref="T89" si="164">O89/4</f>
        <v>1500</v>
      </c>
      <c r="U89" s="32">
        <f t="shared" ref="U89" si="165">P89*T89</f>
        <v>3960</v>
      </c>
      <c r="V89" s="16">
        <f t="shared" ref="V89" si="166">O89/4</f>
        <v>1500</v>
      </c>
      <c r="W89" s="32">
        <f t="shared" ref="W89" si="167">V89*P89</f>
        <v>3960</v>
      </c>
      <c r="X89" s="16">
        <f t="shared" ref="X89" si="168">O89/4</f>
        <v>1500</v>
      </c>
      <c r="Y89" s="32">
        <f t="shared" ref="Y89" si="169">P89*X89</f>
        <v>3960</v>
      </c>
      <c r="Z89" s="19"/>
    </row>
    <row r="90" spans="1:26" ht="15.75" customHeight="1" x14ac:dyDescent="0.35">
      <c r="A90" s="11">
        <v>10945</v>
      </c>
      <c r="B90" s="11">
        <v>66</v>
      </c>
      <c r="C90" s="93" t="s">
        <v>916</v>
      </c>
      <c r="D90" s="21" t="s">
        <v>132</v>
      </c>
      <c r="E90" s="23" t="s">
        <v>133</v>
      </c>
      <c r="F90" s="12">
        <v>1</v>
      </c>
      <c r="G90" s="12" t="s">
        <v>40</v>
      </c>
      <c r="H90" s="12">
        <v>1</v>
      </c>
      <c r="I90" s="12" t="s">
        <v>70</v>
      </c>
      <c r="J90" s="14">
        <v>1310</v>
      </c>
      <c r="K90" s="14">
        <v>1080</v>
      </c>
      <c r="L90" s="14">
        <v>1200</v>
      </c>
      <c r="M90" s="14">
        <f t="shared" si="141"/>
        <v>1316.3333333333335</v>
      </c>
      <c r="N90" s="14">
        <v>120</v>
      </c>
      <c r="O90" s="14">
        <v>1200</v>
      </c>
      <c r="P90" s="15">
        <v>7</v>
      </c>
      <c r="Q90" s="15">
        <f t="shared" si="0"/>
        <v>8400</v>
      </c>
      <c r="R90" s="16">
        <f t="shared" si="121"/>
        <v>300</v>
      </c>
      <c r="S90" s="32">
        <f t="shared" si="158"/>
        <v>2100</v>
      </c>
      <c r="T90" s="16">
        <f t="shared" si="122"/>
        <v>300</v>
      </c>
      <c r="U90" s="32">
        <f t="shared" si="159"/>
        <v>2100</v>
      </c>
      <c r="V90" s="16">
        <f t="shared" si="123"/>
        <v>300</v>
      </c>
      <c r="W90" s="32">
        <f t="shared" si="160"/>
        <v>2100</v>
      </c>
      <c r="X90" s="16">
        <f t="shared" si="124"/>
        <v>300</v>
      </c>
      <c r="Y90" s="32">
        <f t="shared" si="161"/>
        <v>2100</v>
      </c>
      <c r="Z90" s="19"/>
    </row>
    <row r="91" spans="1:26" ht="15.75" customHeight="1" x14ac:dyDescent="0.35">
      <c r="A91" s="11">
        <v>10945</v>
      </c>
      <c r="B91" s="11">
        <v>67</v>
      </c>
      <c r="C91" s="93" t="s">
        <v>917</v>
      </c>
      <c r="D91" s="13" t="s">
        <v>134</v>
      </c>
      <c r="E91" s="23" t="s">
        <v>1197</v>
      </c>
      <c r="F91" s="12">
        <v>1</v>
      </c>
      <c r="G91" s="12" t="s">
        <v>32</v>
      </c>
      <c r="H91" s="12">
        <v>6</v>
      </c>
      <c r="I91" s="12" t="s">
        <v>32</v>
      </c>
      <c r="J91" s="14">
        <v>1224</v>
      </c>
      <c r="K91" s="14">
        <v>1390</v>
      </c>
      <c r="L91" s="14">
        <v>1200</v>
      </c>
      <c r="M91" s="14">
        <f t="shared" si="141"/>
        <v>1398.4666666666667</v>
      </c>
      <c r="N91" s="14">
        <v>72</v>
      </c>
      <c r="O91" s="14">
        <v>1400</v>
      </c>
      <c r="P91" s="15">
        <v>1.4</v>
      </c>
      <c r="Q91" s="15">
        <f t="shared" si="0"/>
        <v>1959.9999999999998</v>
      </c>
      <c r="R91" s="16">
        <v>700</v>
      </c>
      <c r="S91" s="32">
        <f t="shared" ref="S91" si="170">R91*P91</f>
        <v>979.99999999999989</v>
      </c>
      <c r="T91" s="16">
        <v>0</v>
      </c>
      <c r="U91" s="32">
        <f t="shared" ref="U91" si="171">P91*T91</f>
        <v>0</v>
      </c>
      <c r="V91" s="16">
        <v>700</v>
      </c>
      <c r="W91" s="32">
        <f t="shared" ref="W91" si="172">V91*P91</f>
        <v>979.99999999999989</v>
      </c>
      <c r="X91" s="16">
        <v>0</v>
      </c>
      <c r="Y91" s="32">
        <f t="shared" ref="Y91" si="173">P91*X91</f>
        <v>0</v>
      </c>
      <c r="Z91" s="19"/>
    </row>
    <row r="92" spans="1:26" ht="15.75" customHeight="1" x14ac:dyDescent="0.35">
      <c r="A92" s="11">
        <v>10945</v>
      </c>
      <c r="B92" s="11">
        <v>68</v>
      </c>
      <c r="C92" s="93" t="s">
        <v>918</v>
      </c>
      <c r="D92" s="21" t="s">
        <v>135</v>
      </c>
      <c r="E92" s="23" t="s">
        <v>136</v>
      </c>
      <c r="F92" s="12">
        <v>1</v>
      </c>
      <c r="G92" s="12" t="s">
        <v>45</v>
      </c>
      <c r="H92" s="12">
        <v>1</v>
      </c>
      <c r="I92" s="12" t="s">
        <v>66</v>
      </c>
      <c r="J92" s="14">
        <v>600</v>
      </c>
      <c r="K92" s="14">
        <v>840</v>
      </c>
      <c r="L92" s="14">
        <v>720</v>
      </c>
      <c r="M92" s="14">
        <f t="shared" si="141"/>
        <v>792.00000000000011</v>
      </c>
      <c r="N92" s="14">
        <v>100</v>
      </c>
      <c r="O92" s="14">
        <v>600</v>
      </c>
      <c r="P92" s="15">
        <v>12</v>
      </c>
      <c r="Q92" s="15">
        <f t="shared" ref="Q92:Q182" si="174">O92*P92</f>
        <v>7200</v>
      </c>
      <c r="R92" s="16">
        <v>100</v>
      </c>
      <c r="S92" s="32">
        <f t="shared" si="158"/>
        <v>1200</v>
      </c>
      <c r="T92" s="16">
        <v>200</v>
      </c>
      <c r="U92" s="32">
        <f t="shared" si="159"/>
        <v>2400</v>
      </c>
      <c r="V92" s="16">
        <v>150</v>
      </c>
      <c r="W92" s="32">
        <f t="shared" si="160"/>
        <v>1800</v>
      </c>
      <c r="X92" s="16">
        <v>150</v>
      </c>
      <c r="Y92" s="32">
        <f t="shared" si="161"/>
        <v>1800</v>
      </c>
      <c r="Z92" s="19"/>
    </row>
    <row r="93" spans="1:26" ht="15.75" customHeight="1" x14ac:dyDescent="0.35">
      <c r="A93" s="11">
        <v>10945</v>
      </c>
      <c r="B93" s="11">
        <v>69</v>
      </c>
      <c r="C93" s="93" t="s">
        <v>919</v>
      </c>
      <c r="D93" s="21" t="s">
        <v>139</v>
      </c>
      <c r="E93" s="23" t="s">
        <v>798</v>
      </c>
      <c r="F93" s="12">
        <v>1</v>
      </c>
      <c r="G93" s="12" t="s">
        <v>32</v>
      </c>
      <c r="H93" s="12">
        <v>1</v>
      </c>
      <c r="I93" s="12" t="s">
        <v>32</v>
      </c>
      <c r="J93" s="14"/>
      <c r="K93" s="14">
        <v>600</v>
      </c>
      <c r="L93" s="14">
        <v>2400</v>
      </c>
      <c r="M93" s="14">
        <f t="shared" si="141"/>
        <v>1100</v>
      </c>
      <c r="N93" s="14">
        <v>0</v>
      </c>
      <c r="O93" s="14">
        <v>1200</v>
      </c>
      <c r="P93" s="15">
        <v>1.1200000000000001</v>
      </c>
      <c r="Q93" s="15">
        <f t="shared" ref="Q93" si="175">O93*P93</f>
        <v>1344.0000000000002</v>
      </c>
      <c r="R93" s="16">
        <v>600</v>
      </c>
      <c r="S93" s="32">
        <f t="shared" si="158"/>
        <v>672.00000000000011</v>
      </c>
      <c r="T93" s="16">
        <v>0</v>
      </c>
      <c r="U93" s="32">
        <f t="shared" si="159"/>
        <v>0</v>
      </c>
      <c r="V93" s="16">
        <v>600</v>
      </c>
      <c r="W93" s="32">
        <f t="shared" si="160"/>
        <v>672.00000000000011</v>
      </c>
      <c r="X93" s="16">
        <v>0</v>
      </c>
      <c r="Y93" s="32">
        <f t="shared" si="161"/>
        <v>0</v>
      </c>
      <c r="Z93" s="19"/>
    </row>
    <row r="94" spans="1:26" ht="15.75" customHeight="1" x14ac:dyDescent="0.35">
      <c r="A94" s="11">
        <v>10945</v>
      </c>
      <c r="B94" s="11">
        <v>70</v>
      </c>
      <c r="C94" s="93" t="s">
        <v>920</v>
      </c>
      <c r="D94" s="21" t="s">
        <v>139</v>
      </c>
      <c r="E94" s="23" t="s">
        <v>716</v>
      </c>
      <c r="F94" s="12">
        <v>1</v>
      </c>
      <c r="G94" s="12" t="s">
        <v>32</v>
      </c>
      <c r="H94" s="12">
        <v>1</v>
      </c>
      <c r="I94" s="12" t="s">
        <v>32</v>
      </c>
      <c r="J94" s="14">
        <v>7200</v>
      </c>
      <c r="K94" s="14">
        <v>6000</v>
      </c>
      <c r="L94" s="14">
        <v>6000</v>
      </c>
      <c r="M94" s="14">
        <f t="shared" si="141"/>
        <v>7040.0000000000009</v>
      </c>
      <c r="N94" s="14">
        <v>0</v>
      </c>
      <c r="O94" s="14">
        <v>8000</v>
      </c>
      <c r="P94" s="15">
        <v>1.71</v>
      </c>
      <c r="Q94" s="15">
        <f t="shared" si="174"/>
        <v>13680</v>
      </c>
      <c r="R94" s="16">
        <f t="shared" ref="R94:R95" si="176">O94/4</f>
        <v>2000</v>
      </c>
      <c r="S94" s="32">
        <f t="shared" ref="S94:S95" si="177">R94*P94</f>
        <v>3420</v>
      </c>
      <c r="T94" s="16">
        <f t="shared" ref="T94:T95" si="178">O94/4</f>
        <v>2000</v>
      </c>
      <c r="U94" s="32">
        <f t="shared" ref="U94" si="179">P94*T94</f>
        <v>3420</v>
      </c>
      <c r="V94" s="16">
        <f t="shared" ref="V94:V95" si="180">O94/4</f>
        <v>2000</v>
      </c>
      <c r="W94" s="32">
        <f t="shared" ref="W94" si="181">V94*P94</f>
        <v>3420</v>
      </c>
      <c r="X94" s="16">
        <f t="shared" ref="X94:X95" si="182">O94/4</f>
        <v>2000</v>
      </c>
      <c r="Y94" s="32">
        <f t="shared" ref="Y94" si="183">P94*X94</f>
        <v>3420</v>
      </c>
      <c r="Z94" s="19"/>
    </row>
    <row r="95" spans="1:26" ht="15.75" customHeight="1" x14ac:dyDescent="0.35">
      <c r="A95" s="11">
        <v>10945</v>
      </c>
      <c r="B95" s="11">
        <v>71</v>
      </c>
      <c r="C95" s="93" t="s">
        <v>921</v>
      </c>
      <c r="D95" s="21" t="s">
        <v>137</v>
      </c>
      <c r="E95" s="23" t="s">
        <v>138</v>
      </c>
      <c r="F95" s="12">
        <v>1</v>
      </c>
      <c r="G95" s="12" t="s">
        <v>75</v>
      </c>
      <c r="H95" s="12">
        <v>1</v>
      </c>
      <c r="I95" s="12" t="s">
        <v>715</v>
      </c>
      <c r="J95" s="14">
        <v>8</v>
      </c>
      <c r="K95" s="14">
        <v>12</v>
      </c>
      <c r="L95" s="14">
        <v>12</v>
      </c>
      <c r="M95" s="14">
        <f t="shared" si="141"/>
        <v>11.733333333333334</v>
      </c>
      <c r="N95" s="14">
        <v>0</v>
      </c>
      <c r="O95" s="14">
        <v>12</v>
      </c>
      <c r="P95" s="15">
        <v>170</v>
      </c>
      <c r="Q95" s="15">
        <f t="shared" si="174"/>
        <v>2040</v>
      </c>
      <c r="R95" s="16">
        <f t="shared" si="176"/>
        <v>3</v>
      </c>
      <c r="S95" s="32">
        <f t="shared" si="177"/>
        <v>510</v>
      </c>
      <c r="T95" s="16">
        <f t="shared" si="178"/>
        <v>3</v>
      </c>
      <c r="U95" s="32">
        <f t="shared" ref="U95" si="184">T95*P95</f>
        <v>510</v>
      </c>
      <c r="V95" s="16">
        <f t="shared" si="180"/>
        <v>3</v>
      </c>
      <c r="W95" s="32">
        <f t="shared" ref="W95" si="185">P95*V95</f>
        <v>510</v>
      </c>
      <c r="X95" s="16">
        <f t="shared" si="182"/>
        <v>3</v>
      </c>
      <c r="Y95" s="32">
        <f t="shared" ref="Y95" si="186">X95*P95</f>
        <v>510</v>
      </c>
      <c r="Z95" s="19"/>
    </row>
    <row r="96" spans="1:26" ht="15.75" customHeight="1" x14ac:dyDescent="0.35">
      <c r="A96" s="11">
        <v>10945</v>
      </c>
      <c r="B96" s="11">
        <v>72</v>
      </c>
      <c r="C96" s="93" t="s">
        <v>922</v>
      </c>
      <c r="D96" s="21" t="s">
        <v>139</v>
      </c>
      <c r="E96" s="23" t="s">
        <v>140</v>
      </c>
      <c r="F96" s="12">
        <v>1</v>
      </c>
      <c r="G96" s="12" t="s">
        <v>32</v>
      </c>
      <c r="H96" s="12">
        <v>1</v>
      </c>
      <c r="I96" s="12" t="s">
        <v>32</v>
      </c>
      <c r="J96" s="14">
        <v>24000</v>
      </c>
      <c r="K96" s="14">
        <v>20000</v>
      </c>
      <c r="L96" s="14">
        <v>21600</v>
      </c>
      <c r="M96" s="14">
        <f t="shared" si="141"/>
        <v>24053.333333333336</v>
      </c>
      <c r="N96" s="14">
        <v>1500</v>
      </c>
      <c r="O96" s="14">
        <v>24000</v>
      </c>
      <c r="P96" s="15">
        <v>0.32</v>
      </c>
      <c r="Q96" s="15">
        <f t="shared" si="174"/>
        <v>7680</v>
      </c>
      <c r="R96" s="16">
        <f t="shared" si="121"/>
        <v>6000</v>
      </c>
      <c r="S96" s="32">
        <f t="shared" si="158"/>
        <v>1920</v>
      </c>
      <c r="T96" s="16">
        <f t="shared" si="122"/>
        <v>6000</v>
      </c>
      <c r="U96" s="32">
        <f t="shared" si="159"/>
        <v>1920</v>
      </c>
      <c r="V96" s="16">
        <f t="shared" si="123"/>
        <v>6000</v>
      </c>
      <c r="W96" s="32">
        <f t="shared" si="160"/>
        <v>1920</v>
      </c>
      <c r="X96" s="16">
        <f t="shared" si="124"/>
        <v>6000</v>
      </c>
      <c r="Y96" s="32">
        <f t="shared" si="161"/>
        <v>1920</v>
      </c>
      <c r="Z96" s="19"/>
    </row>
    <row r="97" spans="1:26" ht="15.75" customHeight="1" x14ac:dyDescent="0.35">
      <c r="A97" s="11">
        <v>10945</v>
      </c>
      <c r="B97" s="11">
        <v>73</v>
      </c>
      <c r="C97" s="93" t="s">
        <v>923</v>
      </c>
      <c r="D97" s="21" t="s">
        <v>191</v>
      </c>
      <c r="E97" s="33" t="s">
        <v>738</v>
      </c>
      <c r="F97" s="12">
        <v>1</v>
      </c>
      <c r="G97" s="12" t="s">
        <v>32</v>
      </c>
      <c r="H97" s="12" t="s">
        <v>595</v>
      </c>
      <c r="I97" s="12" t="s">
        <v>192</v>
      </c>
      <c r="J97" s="14">
        <v>5940</v>
      </c>
      <c r="K97" s="14">
        <v>6000</v>
      </c>
      <c r="L97" s="14">
        <v>4860</v>
      </c>
      <c r="M97" s="14">
        <f t="shared" si="141"/>
        <v>6160.0000000000009</v>
      </c>
      <c r="N97" s="14">
        <v>650</v>
      </c>
      <c r="O97" s="14">
        <v>6000</v>
      </c>
      <c r="P97" s="15">
        <v>7</v>
      </c>
      <c r="Q97" s="15">
        <f t="shared" si="174"/>
        <v>42000</v>
      </c>
      <c r="R97" s="16">
        <f t="shared" si="121"/>
        <v>1500</v>
      </c>
      <c r="S97" s="32">
        <f t="shared" ref="S97" si="187">P97*R97</f>
        <v>10500</v>
      </c>
      <c r="T97" s="16">
        <f t="shared" si="122"/>
        <v>1500</v>
      </c>
      <c r="U97" s="32">
        <f t="shared" si="159"/>
        <v>10500</v>
      </c>
      <c r="V97" s="16">
        <f t="shared" si="123"/>
        <v>1500</v>
      </c>
      <c r="W97" s="32">
        <f t="shared" ref="W97" si="188">P97*V97</f>
        <v>10500</v>
      </c>
      <c r="X97" s="16">
        <f t="shared" si="124"/>
        <v>1500</v>
      </c>
      <c r="Y97" s="32">
        <f t="shared" si="161"/>
        <v>10500</v>
      </c>
      <c r="Z97" s="19"/>
    </row>
    <row r="98" spans="1:26" ht="15.75" customHeight="1" x14ac:dyDescent="0.35">
      <c r="A98" s="11">
        <v>10945</v>
      </c>
      <c r="B98" s="11">
        <v>74</v>
      </c>
      <c r="C98" s="93" t="s">
        <v>924</v>
      </c>
      <c r="D98" s="21" t="s">
        <v>141</v>
      </c>
      <c r="E98" s="23" t="s">
        <v>142</v>
      </c>
      <c r="F98" s="12">
        <v>1</v>
      </c>
      <c r="G98" s="12" t="s">
        <v>48</v>
      </c>
      <c r="H98" s="12">
        <v>1</v>
      </c>
      <c r="I98" s="12" t="s">
        <v>49</v>
      </c>
      <c r="J98" s="14">
        <v>288</v>
      </c>
      <c r="K98" s="14">
        <v>430</v>
      </c>
      <c r="L98" s="14">
        <v>132</v>
      </c>
      <c r="M98" s="14">
        <f t="shared" si="141"/>
        <v>311.66666666666669</v>
      </c>
      <c r="N98" s="14">
        <v>250</v>
      </c>
      <c r="O98" s="14">
        <v>60</v>
      </c>
      <c r="P98" s="15">
        <v>9</v>
      </c>
      <c r="Q98" s="15">
        <f t="shared" si="174"/>
        <v>540</v>
      </c>
      <c r="R98" s="16">
        <v>0</v>
      </c>
      <c r="S98" s="32">
        <f t="shared" si="158"/>
        <v>0</v>
      </c>
      <c r="T98" s="16">
        <v>0</v>
      </c>
      <c r="U98" s="32">
        <f t="shared" si="159"/>
        <v>0</v>
      </c>
      <c r="V98" s="16">
        <v>0</v>
      </c>
      <c r="W98" s="32">
        <f t="shared" si="160"/>
        <v>0</v>
      </c>
      <c r="X98" s="16">
        <v>60</v>
      </c>
      <c r="Y98" s="32">
        <f t="shared" si="161"/>
        <v>540</v>
      </c>
      <c r="Z98" s="19"/>
    </row>
    <row r="99" spans="1:26" ht="15.75" customHeight="1" x14ac:dyDescent="0.35">
      <c r="A99" s="11">
        <v>10945</v>
      </c>
      <c r="B99" s="11">
        <v>75</v>
      </c>
      <c r="C99" s="93" t="s">
        <v>925</v>
      </c>
      <c r="D99" s="21" t="s">
        <v>143</v>
      </c>
      <c r="E99" s="23" t="s">
        <v>144</v>
      </c>
      <c r="F99" s="12">
        <v>1</v>
      </c>
      <c r="G99" s="35" t="s">
        <v>32</v>
      </c>
      <c r="H99" s="12">
        <v>1</v>
      </c>
      <c r="I99" s="12" t="s">
        <v>32</v>
      </c>
      <c r="J99" s="14">
        <v>15600</v>
      </c>
      <c r="K99" s="14">
        <v>9000</v>
      </c>
      <c r="L99" s="14">
        <v>12000</v>
      </c>
      <c r="M99" s="14">
        <f t="shared" si="141"/>
        <v>13420.000000000002</v>
      </c>
      <c r="N99" s="14">
        <v>500</v>
      </c>
      <c r="O99" s="14">
        <v>12000</v>
      </c>
      <c r="P99" s="15">
        <v>0.76</v>
      </c>
      <c r="Q99" s="15">
        <f t="shared" si="174"/>
        <v>9120</v>
      </c>
      <c r="R99" s="16">
        <f t="shared" ref="R99" si="189">O99/4</f>
        <v>3000</v>
      </c>
      <c r="S99" s="32">
        <f t="shared" si="158"/>
        <v>2280</v>
      </c>
      <c r="T99" s="16">
        <f t="shared" ref="T99" si="190">O99/4</f>
        <v>3000</v>
      </c>
      <c r="U99" s="32">
        <f t="shared" ref="U99" si="191">T99*P99</f>
        <v>2280</v>
      </c>
      <c r="V99" s="16">
        <f t="shared" ref="V99" si="192">O99/4</f>
        <v>3000</v>
      </c>
      <c r="W99" s="32">
        <f t="shared" ref="W99" si="193">P99*V99</f>
        <v>2280</v>
      </c>
      <c r="X99" s="16">
        <f t="shared" ref="X99" si="194">O99/4</f>
        <v>3000</v>
      </c>
      <c r="Y99" s="32">
        <f t="shared" ref="Y99" si="195">X99*P99</f>
        <v>2280</v>
      </c>
      <c r="Z99" s="19"/>
    </row>
    <row r="100" spans="1:26" ht="15.75" customHeight="1" x14ac:dyDescent="0.35">
      <c r="A100" s="11">
        <v>10945</v>
      </c>
      <c r="B100" s="11">
        <v>76</v>
      </c>
      <c r="C100" s="93" t="s">
        <v>926</v>
      </c>
      <c r="D100" s="21" t="s">
        <v>145</v>
      </c>
      <c r="E100" s="23" t="s">
        <v>645</v>
      </c>
      <c r="F100" s="12">
        <v>1</v>
      </c>
      <c r="G100" s="12" t="s">
        <v>75</v>
      </c>
      <c r="H100" s="12">
        <v>1</v>
      </c>
      <c r="I100" s="12" t="s">
        <v>49</v>
      </c>
      <c r="J100" s="14">
        <v>1387</v>
      </c>
      <c r="K100" s="14">
        <v>1670</v>
      </c>
      <c r="L100" s="14">
        <v>2472</v>
      </c>
      <c r="M100" s="14">
        <f t="shared" si="141"/>
        <v>2027.3000000000002</v>
      </c>
      <c r="N100" s="14">
        <v>540</v>
      </c>
      <c r="O100" s="14">
        <v>1400</v>
      </c>
      <c r="P100" s="15">
        <v>31</v>
      </c>
      <c r="Q100" s="15">
        <f t="shared" si="174"/>
        <v>43400</v>
      </c>
      <c r="R100" s="16">
        <f t="shared" si="121"/>
        <v>350</v>
      </c>
      <c r="S100" s="32">
        <f t="shared" si="158"/>
        <v>10850</v>
      </c>
      <c r="T100" s="16">
        <f t="shared" si="122"/>
        <v>350</v>
      </c>
      <c r="U100" s="32">
        <f t="shared" si="159"/>
        <v>10850</v>
      </c>
      <c r="V100" s="16">
        <f t="shared" si="123"/>
        <v>350</v>
      </c>
      <c r="W100" s="32">
        <f t="shared" si="160"/>
        <v>10850</v>
      </c>
      <c r="X100" s="16">
        <f t="shared" si="124"/>
        <v>350</v>
      </c>
      <c r="Y100" s="32">
        <f t="shared" si="161"/>
        <v>10850</v>
      </c>
      <c r="Z100" s="19"/>
    </row>
    <row r="101" spans="1:26" ht="15.75" customHeight="1" x14ac:dyDescent="0.35">
      <c r="A101" s="11">
        <v>10945</v>
      </c>
      <c r="B101" s="11">
        <v>77</v>
      </c>
      <c r="C101" s="93" t="s">
        <v>927</v>
      </c>
      <c r="D101" s="21" t="s">
        <v>146</v>
      </c>
      <c r="E101" s="23" t="s">
        <v>1215</v>
      </c>
      <c r="F101" s="12">
        <v>1</v>
      </c>
      <c r="G101" s="12" t="s">
        <v>75</v>
      </c>
      <c r="H101" s="12">
        <v>1</v>
      </c>
      <c r="I101" s="12" t="s">
        <v>49</v>
      </c>
      <c r="J101" s="14">
        <v>596</v>
      </c>
      <c r="K101" s="14">
        <v>910</v>
      </c>
      <c r="L101" s="14">
        <v>527</v>
      </c>
      <c r="M101" s="14">
        <f t="shared" si="141"/>
        <v>745.43333333333339</v>
      </c>
      <c r="N101" s="14">
        <v>160</v>
      </c>
      <c r="O101" s="14">
        <v>400</v>
      </c>
      <c r="P101" s="15">
        <v>27</v>
      </c>
      <c r="Q101" s="15">
        <f t="shared" si="174"/>
        <v>10800</v>
      </c>
      <c r="R101" s="16">
        <v>100</v>
      </c>
      <c r="S101" s="32">
        <f t="shared" si="158"/>
        <v>2700</v>
      </c>
      <c r="T101" s="16">
        <f t="shared" si="122"/>
        <v>100</v>
      </c>
      <c r="U101" s="32">
        <f t="shared" si="159"/>
        <v>2700</v>
      </c>
      <c r="V101" s="16">
        <v>100</v>
      </c>
      <c r="W101" s="32">
        <f t="shared" si="160"/>
        <v>2700</v>
      </c>
      <c r="X101" s="16">
        <v>100</v>
      </c>
      <c r="Y101" s="32">
        <f t="shared" si="161"/>
        <v>2700</v>
      </c>
      <c r="Z101" s="19"/>
    </row>
    <row r="102" spans="1:26" ht="15.75" customHeight="1" x14ac:dyDescent="0.35">
      <c r="A102" s="11">
        <v>10945</v>
      </c>
      <c r="B102" s="11">
        <v>78</v>
      </c>
      <c r="C102" s="93" t="s">
        <v>928</v>
      </c>
      <c r="D102" s="21" t="s">
        <v>147</v>
      </c>
      <c r="E102" s="23" t="s">
        <v>1213</v>
      </c>
      <c r="F102" s="12">
        <v>1</v>
      </c>
      <c r="G102" s="12" t="s">
        <v>75</v>
      </c>
      <c r="H102" s="12">
        <v>1</v>
      </c>
      <c r="I102" s="12" t="s">
        <v>49</v>
      </c>
      <c r="J102" s="14">
        <v>146</v>
      </c>
      <c r="K102" s="14">
        <v>120</v>
      </c>
      <c r="L102" s="14">
        <v>62</v>
      </c>
      <c r="M102" s="14">
        <f t="shared" si="141"/>
        <v>120.26666666666667</v>
      </c>
      <c r="N102" s="14">
        <v>88</v>
      </c>
      <c r="O102" s="14">
        <v>32</v>
      </c>
      <c r="P102" s="15">
        <v>27</v>
      </c>
      <c r="Q102" s="15">
        <f t="shared" si="174"/>
        <v>864</v>
      </c>
      <c r="R102" s="16">
        <v>0</v>
      </c>
      <c r="S102" s="32">
        <f t="shared" si="158"/>
        <v>0</v>
      </c>
      <c r="T102" s="16">
        <v>0</v>
      </c>
      <c r="U102" s="32">
        <f t="shared" si="159"/>
        <v>0</v>
      </c>
      <c r="V102" s="16">
        <v>0</v>
      </c>
      <c r="W102" s="32">
        <f t="shared" si="160"/>
        <v>0</v>
      </c>
      <c r="X102" s="16">
        <v>32</v>
      </c>
      <c r="Y102" s="32">
        <f t="shared" si="161"/>
        <v>864</v>
      </c>
      <c r="Z102" s="19"/>
    </row>
    <row r="103" spans="1:26" ht="15.75" customHeight="1" x14ac:dyDescent="0.35">
      <c r="A103" s="11">
        <v>10945</v>
      </c>
      <c r="B103" s="11">
        <v>79</v>
      </c>
      <c r="C103" s="93" t="s">
        <v>929</v>
      </c>
      <c r="D103" s="21" t="s">
        <v>148</v>
      </c>
      <c r="E103" s="23" t="s">
        <v>1214</v>
      </c>
      <c r="F103" s="12">
        <v>1</v>
      </c>
      <c r="G103" s="12" t="s">
        <v>75</v>
      </c>
      <c r="H103" s="12">
        <v>1</v>
      </c>
      <c r="I103" s="12" t="s">
        <v>49</v>
      </c>
      <c r="J103" s="14">
        <v>265</v>
      </c>
      <c r="K103" s="14">
        <v>620</v>
      </c>
      <c r="L103" s="14">
        <v>336</v>
      </c>
      <c r="M103" s="14">
        <f t="shared" si="141"/>
        <v>447.70000000000005</v>
      </c>
      <c r="N103" s="14">
        <v>70</v>
      </c>
      <c r="O103" s="14">
        <v>400</v>
      </c>
      <c r="P103" s="15">
        <v>31.5</v>
      </c>
      <c r="Q103" s="15">
        <f t="shared" si="174"/>
        <v>12600</v>
      </c>
      <c r="R103" s="16">
        <f t="shared" ref="R103:R104" si="196">O103/4</f>
        <v>100</v>
      </c>
      <c r="S103" s="32">
        <f t="shared" si="158"/>
        <v>3150</v>
      </c>
      <c r="T103" s="16">
        <f t="shared" ref="T103:T104" si="197">O103/4</f>
        <v>100</v>
      </c>
      <c r="U103" s="32">
        <f t="shared" ref="U103:U104" si="198">T103*P103</f>
        <v>3150</v>
      </c>
      <c r="V103" s="16">
        <f t="shared" ref="V103:V104" si="199">O103/4</f>
        <v>100</v>
      </c>
      <c r="W103" s="32">
        <f t="shared" ref="W103:W104" si="200">P103*V103</f>
        <v>3150</v>
      </c>
      <c r="X103" s="16">
        <f t="shared" ref="X103:X104" si="201">O103/4</f>
        <v>100</v>
      </c>
      <c r="Y103" s="32">
        <f t="shared" ref="Y103:Y104" si="202">X103*P103</f>
        <v>3150</v>
      </c>
      <c r="Z103" s="19"/>
    </row>
    <row r="104" spans="1:26" ht="15.75" customHeight="1" x14ac:dyDescent="0.35">
      <c r="A104" s="11">
        <v>10945</v>
      </c>
      <c r="B104" s="11">
        <v>80</v>
      </c>
      <c r="C104" s="93" t="s">
        <v>930</v>
      </c>
      <c r="D104" s="21" t="s">
        <v>149</v>
      </c>
      <c r="E104" s="23" t="s">
        <v>646</v>
      </c>
      <c r="F104" s="12">
        <v>1</v>
      </c>
      <c r="G104" s="12" t="s">
        <v>75</v>
      </c>
      <c r="H104" s="12">
        <v>1</v>
      </c>
      <c r="I104" s="12" t="s">
        <v>49</v>
      </c>
      <c r="J104" s="14">
        <v>586</v>
      </c>
      <c r="K104" s="14">
        <v>980</v>
      </c>
      <c r="L104" s="14">
        <v>264</v>
      </c>
      <c r="M104" s="14">
        <f t="shared" si="141"/>
        <v>671</v>
      </c>
      <c r="N104" s="14">
        <v>180</v>
      </c>
      <c r="O104" s="14">
        <v>400</v>
      </c>
      <c r="P104" s="15">
        <v>15</v>
      </c>
      <c r="Q104" s="15">
        <f t="shared" si="174"/>
        <v>6000</v>
      </c>
      <c r="R104" s="16">
        <f t="shared" si="196"/>
        <v>100</v>
      </c>
      <c r="S104" s="32">
        <f t="shared" si="158"/>
        <v>1500</v>
      </c>
      <c r="T104" s="16">
        <f t="shared" si="197"/>
        <v>100</v>
      </c>
      <c r="U104" s="32">
        <f t="shared" si="198"/>
        <v>1500</v>
      </c>
      <c r="V104" s="16">
        <f t="shared" si="199"/>
        <v>100</v>
      </c>
      <c r="W104" s="32">
        <f t="shared" si="200"/>
        <v>1500</v>
      </c>
      <c r="X104" s="16">
        <f t="shared" si="201"/>
        <v>100</v>
      </c>
      <c r="Y104" s="32">
        <f t="shared" si="202"/>
        <v>1500</v>
      </c>
      <c r="Z104" s="19"/>
    </row>
    <row r="105" spans="1:26" ht="15.75" customHeight="1" x14ac:dyDescent="0.35">
      <c r="A105" s="11">
        <v>10945</v>
      </c>
      <c r="B105" s="11">
        <v>81</v>
      </c>
      <c r="C105" s="93" t="s">
        <v>931</v>
      </c>
      <c r="D105" s="21" t="s">
        <v>149</v>
      </c>
      <c r="E105" s="23" t="s">
        <v>827</v>
      </c>
      <c r="F105" s="12">
        <v>1</v>
      </c>
      <c r="G105" s="12" t="s">
        <v>75</v>
      </c>
      <c r="H105" s="12">
        <v>1</v>
      </c>
      <c r="I105" s="12" t="s">
        <v>49</v>
      </c>
      <c r="J105" s="14"/>
      <c r="K105" s="14">
        <v>60</v>
      </c>
      <c r="L105" s="14">
        <v>24</v>
      </c>
      <c r="M105" s="14">
        <f>(J105+K105+L105)/2*1.1</f>
        <v>46.2</v>
      </c>
      <c r="N105" s="14">
        <v>70</v>
      </c>
      <c r="O105" s="14">
        <v>0</v>
      </c>
      <c r="P105" s="15">
        <v>26.58</v>
      </c>
      <c r="Q105" s="15">
        <f t="shared" ref="Q105" si="203">O105*P105</f>
        <v>0</v>
      </c>
      <c r="R105" s="16">
        <v>0</v>
      </c>
      <c r="S105" s="32">
        <f t="shared" ref="S105:S107" si="204">R105*P105</f>
        <v>0</v>
      </c>
      <c r="T105" s="16">
        <v>0</v>
      </c>
      <c r="U105" s="32">
        <f t="shared" ref="U105:U107" si="205">P105*T105</f>
        <v>0</v>
      </c>
      <c r="V105" s="16">
        <v>0</v>
      </c>
      <c r="W105" s="32">
        <f t="shared" ref="W105:W107" si="206">V105*P105</f>
        <v>0</v>
      </c>
      <c r="X105" s="16">
        <v>0</v>
      </c>
      <c r="Y105" s="32">
        <f t="shared" ref="Y105:Y107" si="207">P105*X105</f>
        <v>0</v>
      </c>
      <c r="Z105" s="19"/>
    </row>
    <row r="106" spans="1:26" ht="15.75" customHeight="1" x14ac:dyDescent="0.35">
      <c r="A106" s="11">
        <v>10945</v>
      </c>
      <c r="B106" s="11">
        <v>82</v>
      </c>
      <c r="C106" s="93" t="s">
        <v>932</v>
      </c>
      <c r="D106" s="21" t="s">
        <v>156</v>
      </c>
      <c r="E106" s="23" t="s">
        <v>799</v>
      </c>
      <c r="F106" s="12">
        <v>1</v>
      </c>
      <c r="G106" s="12" t="s">
        <v>32</v>
      </c>
      <c r="H106" s="12">
        <v>1</v>
      </c>
      <c r="I106" s="12" t="s">
        <v>32</v>
      </c>
      <c r="J106" s="14"/>
      <c r="K106" s="14">
        <v>1000</v>
      </c>
      <c r="L106" s="14"/>
      <c r="M106" s="14">
        <f t="shared" si="141"/>
        <v>366.66666666666669</v>
      </c>
      <c r="N106" s="14">
        <v>0</v>
      </c>
      <c r="O106" s="14">
        <v>400</v>
      </c>
      <c r="P106" s="15">
        <v>12</v>
      </c>
      <c r="Q106" s="15">
        <f t="shared" ref="Q106" si="208">O106*P106</f>
        <v>4800</v>
      </c>
      <c r="R106" s="16">
        <f t="shared" ref="R106" si="209">O106/4</f>
        <v>100</v>
      </c>
      <c r="S106" s="32">
        <f t="shared" si="204"/>
        <v>1200</v>
      </c>
      <c r="T106" s="16">
        <f t="shared" ref="T106" si="210">O106/4</f>
        <v>100</v>
      </c>
      <c r="U106" s="32">
        <f t="shared" si="205"/>
        <v>1200</v>
      </c>
      <c r="V106" s="16">
        <f t="shared" ref="V106" si="211">O106/4</f>
        <v>100</v>
      </c>
      <c r="W106" s="32">
        <f t="shared" si="206"/>
        <v>1200</v>
      </c>
      <c r="X106" s="16">
        <f t="shared" ref="X106" si="212">O106/4</f>
        <v>100</v>
      </c>
      <c r="Y106" s="32">
        <f t="shared" si="207"/>
        <v>1200</v>
      </c>
      <c r="Z106" s="19"/>
    </row>
    <row r="107" spans="1:26" ht="15.75" customHeight="1" x14ac:dyDescent="0.35">
      <c r="A107" s="11">
        <v>10945</v>
      </c>
      <c r="B107" s="11">
        <v>83</v>
      </c>
      <c r="C107" s="93" t="s">
        <v>933</v>
      </c>
      <c r="D107" s="21" t="s">
        <v>155</v>
      </c>
      <c r="E107" s="23" t="s">
        <v>717</v>
      </c>
      <c r="F107" s="12">
        <v>1</v>
      </c>
      <c r="G107" s="12" t="s">
        <v>45</v>
      </c>
      <c r="H107" s="12">
        <v>1</v>
      </c>
      <c r="I107" s="12" t="s">
        <v>46</v>
      </c>
      <c r="J107" s="14">
        <v>1200</v>
      </c>
      <c r="K107" s="14">
        <v>2190</v>
      </c>
      <c r="L107" s="14">
        <v>3200</v>
      </c>
      <c r="M107" s="14">
        <f t="shared" si="141"/>
        <v>2416.3333333333335</v>
      </c>
      <c r="N107" s="14">
        <v>800</v>
      </c>
      <c r="O107" s="14">
        <v>1600</v>
      </c>
      <c r="P107" s="15">
        <v>5</v>
      </c>
      <c r="Q107" s="15">
        <f t="shared" si="174"/>
        <v>8000</v>
      </c>
      <c r="R107" s="16">
        <v>0</v>
      </c>
      <c r="S107" s="32">
        <f t="shared" si="204"/>
        <v>0</v>
      </c>
      <c r="T107" s="16">
        <v>600</v>
      </c>
      <c r="U107" s="32">
        <f t="shared" si="205"/>
        <v>3000</v>
      </c>
      <c r="V107" s="16">
        <v>500</v>
      </c>
      <c r="W107" s="32">
        <f t="shared" si="206"/>
        <v>2500</v>
      </c>
      <c r="X107" s="16">
        <v>500</v>
      </c>
      <c r="Y107" s="32">
        <f t="shared" si="207"/>
        <v>2500</v>
      </c>
      <c r="Z107" s="19"/>
    </row>
    <row r="108" spans="1:26" ht="15.75" customHeight="1" x14ac:dyDescent="0.35">
      <c r="A108" s="11">
        <v>10945</v>
      </c>
      <c r="B108" s="11">
        <v>84</v>
      </c>
      <c r="C108" s="93" t="s">
        <v>934</v>
      </c>
      <c r="D108" s="21" t="s">
        <v>150</v>
      </c>
      <c r="E108" s="23" t="s">
        <v>151</v>
      </c>
      <c r="F108" s="12">
        <v>1</v>
      </c>
      <c r="G108" s="12" t="s">
        <v>75</v>
      </c>
      <c r="H108" s="12">
        <v>1</v>
      </c>
      <c r="I108" s="12" t="s">
        <v>49</v>
      </c>
      <c r="J108" s="14">
        <v>29</v>
      </c>
      <c r="K108" s="14">
        <v>12</v>
      </c>
      <c r="L108" s="14">
        <v>8</v>
      </c>
      <c r="M108" s="14">
        <f t="shared" si="141"/>
        <v>17.966666666666669</v>
      </c>
      <c r="N108" s="14">
        <v>2</v>
      </c>
      <c r="O108" s="14">
        <v>16</v>
      </c>
      <c r="P108" s="15">
        <v>13.2</v>
      </c>
      <c r="Q108" s="15">
        <f t="shared" si="174"/>
        <v>211.2</v>
      </c>
      <c r="R108" s="16">
        <v>16</v>
      </c>
      <c r="S108" s="32">
        <f t="shared" ref="S108" si="213">R108*P108</f>
        <v>211.2</v>
      </c>
      <c r="T108" s="16">
        <v>0</v>
      </c>
      <c r="U108" s="32">
        <f t="shared" ref="U108" si="214">P108*T108</f>
        <v>0</v>
      </c>
      <c r="V108" s="16">
        <v>0</v>
      </c>
      <c r="W108" s="32">
        <f t="shared" ref="W108" si="215">V108*P108</f>
        <v>0</v>
      </c>
      <c r="X108" s="16">
        <v>0</v>
      </c>
      <c r="Y108" s="32">
        <f t="shared" ref="Y108" si="216">P108*X108</f>
        <v>0</v>
      </c>
      <c r="Z108" s="19"/>
    </row>
    <row r="109" spans="1:26" ht="15.75" customHeight="1" x14ac:dyDescent="0.3">
      <c r="A109" s="11">
        <v>10945</v>
      </c>
      <c r="B109" s="11">
        <v>85</v>
      </c>
      <c r="C109" s="11"/>
      <c r="D109" s="21" t="s">
        <v>152</v>
      </c>
      <c r="E109" s="23" t="s">
        <v>935</v>
      </c>
      <c r="F109" s="12">
        <v>2</v>
      </c>
      <c r="G109" s="12" t="s">
        <v>75</v>
      </c>
      <c r="H109" s="12">
        <v>1</v>
      </c>
      <c r="I109" s="12" t="s">
        <v>49</v>
      </c>
      <c r="J109" s="14">
        <v>10</v>
      </c>
      <c r="K109" s="14">
        <v>0</v>
      </c>
      <c r="L109" s="14"/>
      <c r="M109" s="14">
        <f t="shared" si="141"/>
        <v>3.666666666666667</v>
      </c>
      <c r="N109" s="14">
        <v>5</v>
      </c>
      <c r="O109" s="14">
        <v>0</v>
      </c>
      <c r="P109" s="15">
        <v>447</v>
      </c>
      <c r="Q109" s="15">
        <f t="shared" si="174"/>
        <v>0</v>
      </c>
      <c r="R109" s="16">
        <v>0</v>
      </c>
      <c r="S109" s="32">
        <f t="shared" si="158"/>
        <v>0</v>
      </c>
      <c r="T109" s="16">
        <v>0</v>
      </c>
      <c r="U109" s="32">
        <f t="shared" si="159"/>
        <v>0</v>
      </c>
      <c r="V109" s="16">
        <v>0</v>
      </c>
      <c r="W109" s="32">
        <f t="shared" si="160"/>
        <v>0</v>
      </c>
      <c r="X109" s="16">
        <v>0</v>
      </c>
      <c r="Y109" s="32">
        <f t="shared" si="161"/>
        <v>0</v>
      </c>
      <c r="Z109" s="19"/>
    </row>
    <row r="110" spans="1:26" ht="15.75" customHeight="1" x14ac:dyDescent="0.35">
      <c r="A110" s="11">
        <v>10945</v>
      </c>
      <c r="B110" s="11">
        <v>86</v>
      </c>
      <c r="C110" s="93" t="s">
        <v>936</v>
      </c>
      <c r="D110" s="21" t="s">
        <v>153</v>
      </c>
      <c r="E110" s="23" t="s">
        <v>154</v>
      </c>
      <c r="F110" s="12">
        <v>1</v>
      </c>
      <c r="G110" s="12" t="s">
        <v>32</v>
      </c>
      <c r="H110" s="12">
        <v>1</v>
      </c>
      <c r="I110" s="12" t="s">
        <v>32</v>
      </c>
      <c r="J110" s="14">
        <v>22800</v>
      </c>
      <c r="K110" s="14">
        <v>27500</v>
      </c>
      <c r="L110" s="14">
        <v>24060</v>
      </c>
      <c r="M110" s="14">
        <f t="shared" si="141"/>
        <v>27265.333333333336</v>
      </c>
      <c r="N110" s="14">
        <v>500</v>
      </c>
      <c r="O110" s="14">
        <v>26000</v>
      </c>
      <c r="P110" s="15">
        <v>0.25</v>
      </c>
      <c r="Q110" s="15">
        <f t="shared" si="174"/>
        <v>6500</v>
      </c>
      <c r="R110" s="16">
        <f t="shared" ref="R110" si="217">O110/4</f>
        <v>6500</v>
      </c>
      <c r="S110" s="32">
        <f t="shared" si="158"/>
        <v>1625</v>
      </c>
      <c r="T110" s="16">
        <f t="shared" ref="T110" si="218">O110/4</f>
        <v>6500</v>
      </c>
      <c r="U110" s="32">
        <f t="shared" si="159"/>
        <v>1625</v>
      </c>
      <c r="V110" s="16">
        <f t="shared" ref="V110" si="219">O110/4</f>
        <v>6500</v>
      </c>
      <c r="W110" s="32">
        <f t="shared" si="160"/>
        <v>1625</v>
      </c>
      <c r="X110" s="16">
        <f t="shared" ref="X110" si="220">O110/4</f>
        <v>6500</v>
      </c>
      <c r="Y110" s="32">
        <f t="shared" si="161"/>
        <v>1625</v>
      </c>
      <c r="Z110" s="19"/>
    </row>
    <row r="111" spans="1:26" ht="15.75" customHeight="1" x14ac:dyDescent="0.35">
      <c r="A111" s="11">
        <v>10945</v>
      </c>
      <c r="B111" s="11">
        <v>87</v>
      </c>
      <c r="C111" s="93" t="s">
        <v>937</v>
      </c>
      <c r="D111" s="21" t="s">
        <v>155</v>
      </c>
      <c r="E111" s="23" t="s">
        <v>647</v>
      </c>
      <c r="F111" s="12">
        <v>1</v>
      </c>
      <c r="G111" s="12" t="s">
        <v>45</v>
      </c>
      <c r="H111" s="12">
        <v>1</v>
      </c>
      <c r="I111" s="12" t="s">
        <v>46</v>
      </c>
      <c r="J111" s="14">
        <v>300</v>
      </c>
      <c r="K111" s="14">
        <v>300</v>
      </c>
      <c r="L111" s="14">
        <v>190</v>
      </c>
      <c r="M111" s="14">
        <f t="shared" si="141"/>
        <v>289.66666666666669</v>
      </c>
      <c r="N111" s="14">
        <v>120</v>
      </c>
      <c r="O111" s="14">
        <v>160</v>
      </c>
      <c r="P111" s="15">
        <v>3.4</v>
      </c>
      <c r="Q111" s="15">
        <f t="shared" si="174"/>
        <v>544</v>
      </c>
      <c r="R111" s="16">
        <v>0</v>
      </c>
      <c r="S111" s="32">
        <f t="shared" si="158"/>
        <v>0</v>
      </c>
      <c r="T111" s="16">
        <v>160</v>
      </c>
      <c r="U111" s="32">
        <f t="shared" si="159"/>
        <v>544</v>
      </c>
      <c r="V111" s="16">
        <v>0</v>
      </c>
      <c r="W111" s="32">
        <f t="shared" si="160"/>
        <v>0</v>
      </c>
      <c r="X111" s="16">
        <v>0</v>
      </c>
      <c r="Y111" s="32">
        <f t="shared" si="161"/>
        <v>0</v>
      </c>
      <c r="Z111" s="19"/>
    </row>
    <row r="112" spans="1:26" ht="15.75" customHeight="1" x14ac:dyDescent="0.35">
      <c r="A112" s="11">
        <v>10945</v>
      </c>
      <c r="B112" s="11">
        <v>88</v>
      </c>
      <c r="C112" s="93" t="s">
        <v>938</v>
      </c>
      <c r="D112" s="21" t="s">
        <v>156</v>
      </c>
      <c r="E112" s="23" t="s">
        <v>157</v>
      </c>
      <c r="F112" s="12">
        <v>1</v>
      </c>
      <c r="G112" s="12" t="s">
        <v>32</v>
      </c>
      <c r="H112" s="12">
        <v>1</v>
      </c>
      <c r="I112" s="12" t="s">
        <v>32</v>
      </c>
      <c r="J112" s="14">
        <v>36000</v>
      </c>
      <c r="K112" s="14">
        <v>19500</v>
      </c>
      <c r="L112" s="14">
        <v>23400</v>
      </c>
      <c r="M112" s="14">
        <f t="shared" si="141"/>
        <v>28930.000000000004</v>
      </c>
      <c r="N112" s="14">
        <v>7000</v>
      </c>
      <c r="O112" s="14">
        <v>21000</v>
      </c>
      <c r="P112" s="15">
        <v>0.1</v>
      </c>
      <c r="Q112" s="15">
        <f t="shared" si="174"/>
        <v>2100</v>
      </c>
      <c r="R112" s="16">
        <v>0</v>
      </c>
      <c r="S112" s="32">
        <f t="shared" ref="S112" si="221">R112*P112</f>
        <v>0</v>
      </c>
      <c r="T112" s="16">
        <v>7000</v>
      </c>
      <c r="U112" s="32">
        <f t="shared" ref="U112" si="222">P112*T112</f>
        <v>700</v>
      </c>
      <c r="V112" s="16">
        <v>7000</v>
      </c>
      <c r="W112" s="32">
        <f t="shared" ref="W112" si="223">V112*P112</f>
        <v>700</v>
      </c>
      <c r="X112" s="16">
        <v>7000</v>
      </c>
      <c r="Y112" s="32">
        <f t="shared" ref="Y112" si="224">P112*X112</f>
        <v>700</v>
      </c>
      <c r="Z112" s="19"/>
    </row>
    <row r="113" spans="1:27" ht="16" customHeight="1" x14ac:dyDescent="0.35">
      <c r="A113" s="11">
        <v>10945</v>
      </c>
      <c r="B113" s="11">
        <v>89</v>
      </c>
      <c r="C113" s="93" t="s">
        <v>939</v>
      </c>
      <c r="D113" s="21" t="s">
        <v>158</v>
      </c>
      <c r="E113" s="23" t="s">
        <v>159</v>
      </c>
      <c r="F113" s="12">
        <v>1</v>
      </c>
      <c r="G113" s="12" t="s">
        <v>32</v>
      </c>
      <c r="H113" s="12">
        <v>1</v>
      </c>
      <c r="I113" s="12" t="s">
        <v>32</v>
      </c>
      <c r="J113" s="14">
        <v>3700</v>
      </c>
      <c r="K113" s="14">
        <v>15000</v>
      </c>
      <c r="L113" s="14">
        <v>18000</v>
      </c>
      <c r="M113" s="14">
        <f t="shared" si="141"/>
        <v>13456.666666666668</v>
      </c>
      <c r="N113" s="14">
        <v>3000</v>
      </c>
      <c r="O113" s="14">
        <v>10000</v>
      </c>
      <c r="P113" s="15">
        <v>0.12</v>
      </c>
      <c r="Q113" s="15">
        <f t="shared" si="174"/>
        <v>1200</v>
      </c>
      <c r="R113" s="16">
        <v>5000</v>
      </c>
      <c r="S113" s="32">
        <f t="shared" si="158"/>
        <v>600</v>
      </c>
      <c r="T113" s="16">
        <v>0</v>
      </c>
      <c r="U113" s="32">
        <f t="shared" si="159"/>
        <v>0</v>
      </c>
      <c r="V113" s="16">
        <v>5000</v>
      </c>
      <c r="W113" s="32">
        <f t="shared" si="160"/>
        <v>600</v>
      </c>
      <c r="X113" s="16">
        <v>0</v>
      </c>
      <c r="Y113" s="32">
        <f t="shared" si="161"/>
        <v>0</v>
      </c>
      <c r="Z113" s="19"/>
    </row>
    <row r="114" spans="1:27" ht="15.75" customHeight="1" x14ac:dyDescent="0.35">
      <c r="A114" s="11">
        <v>10945</v>
      </c>
      <c r="B114" s="11">
        <v>90</v>
      </c>
      <c r="C114" s="93" t="s">
        <v>941</v>
      </c>
      <c r="D114" s="21" t="s">
        <v>160</v>
      </c>
      <c r="E114" s="23" t="s">
        <v>648</v>
      </c>
      <c r="F114" s="12">
        <v>1</v>
      </c>
      <c r="G114" s="12" t="s">
        <v>46</v>
      </c>
      <c r="H114" s="12">
        <v>1</v>
      </c>
      <c r="I114" s="12" t="s">
        <v>46</v>
      </c>
      <c r="J114" s="14">
        <v>1380</v>
      </c>
      <c r="K114" s="14">
        <v>1310</v>
      </c>
      <c r="L114" s="14">
        <v>560</v>
      </c>
      <c r="M114" s="14">
        <f t="shared" si="141"/>
        <v>1191.6666666666667</v>
      </c>
      <c r="N114" s="14">
        <v>650</v>
      </c>
      <c r="O114" s="14">
        <v>600</v>
      </c>
      <c r="P114" s="15">
        <v>4</v>
      </c>
      <c r="Q114" s="15">
        <f>O114*P114</f>
        <v>2400</v>
      </c>
      <c r="R114" s="16">
        <v>0</v>
      </c>
      <c r="S114" s="32">
        <f>R114*P114</f>
        <v>0</v>
      </c>
      <c r="T114" s="16">
        <v>0</v>
      </c>
      <c r="U114" s="32">
        <f>P114*T114</f>
        <v>0</v>
      </c>
      <c r="V114" s="16">
        <v>300</v>
      </c>
      <c r="W114" s="32">
        <f>V114*P114</f>
        <v>1200</v>
      </c>
      <c r="X114" s="16">
        <v>300</v>
      </c>
      <c r="Y114" s="32">
        <f>P114*X114</f>
        <v>1200</v>
      </c>
      <c r="Z114" s="19"/>
    </row>
    <row r="116" spans="1:27" s="123" customFormat="1" ht="19.5" customHeight="1" x14ac:dyDescent="0.35">
      <c r="B116" s="24"/>
      <c r="C116" s="353" t="s">
        <v>577</v>
      </c>
      <c r="D116" s="353"/>
      <c r="E116" s="353"/>
      <c r="F116" s="142"/>
      <c r="G116" s="26"/>
      <c r="H116" s="26"/>
      <c r="I116" s="128"/>
      <c r="J116" s="127" t="s">
        <v>577</v>
      </c>
      <c r="K116" s="142"/>
      <c r="L116" s="142"/>
      <c r="M116" s="24"/>
      <c r="N116" s="26"/>
      <c r="O116" s="26"/>
      <c r="P116" s="26"/>
      <c r="Q116" s="26" t="s">
        <v>577</v>
      </c>
      <c r="R116" s="24"/>
      <c r="S116" s="27"/>
      <c r="T116" s="28"/>
      <c r="U116" s="28"/>
      <c r="V116" s="28"/>
      <c r="W116" s="28" t="s">
        <v>577</v>
      </c>
      <c r="X116" s="28"/>
      <c r="Y116" s="28"/>
      <c r="Z116" s="28"/>
      <c r="AA116" s="24"/>
    </row>
    <row r="117" spans="1:27" s="140" customFormat="1" ht="17.5" customHeight="1" x14ac:dyDescent="0.35">
      <c r="C117" s="351" t="s">
        <v>578</v>
      </c>
      <c r="D117" s="351"/>
      <c r="E117" s="351"/>
      <c r="F117" s="134"/>
      <c r="G117" s="132"/>
      <c r="H117" s="132"/>
      <c r="J117" s="132" t="s">
        <v>789</v>
      </c>
      <c r="N117" s="132"/>
      <c r="O117" s="132"/>
      <c r="P117" s="132"/>
      <c r="Q117" s="132" t="s">
        <v>790</v>
      </c>
      <c r="T117" s="133"/>
      <c r="U117" s="133"/>
      <c r="V117" s="133"/>
      <c r="W117" s="133" t="s">
        <v>688</v>
      </c>
      <c r="X117" s="133"/>
      <c r="Y117" s="133"/>
      <c r="Z117" s="133"/>
    </row>
    <row r="118" spans="1:27" s="140" customFormat="1" ht="17.5" customHeight="1" x14ac:dyDescent="0.35">
      <c r="C118" s="351" t="s">
        <v>614</v>
      </c>
      <c r="D118" s="351"/>
      <c r="E118" s="351"/>
      <c r="F118" s="134"/>
      <c r="G118" s="132"/>
      <c r="H118" s="132"/>
      <c r="J118" s="132" t="s">
        <v>686</v>
      </c>
      <c r="N118" s="132"/>
      <c r="O118" s="132"/>
      <c r="P118" s="132"/>
      <c r="Q118" s="132" t="s">
        <v>615</v>
      </c>
      <c r="T118" s="133"/>
      <c r="U118" s="133"/>
      <c r="V118" s="133"/>
      <c r="W118" s="133" t="s">
        <v>616</v>
      </c>
      <c r="X118" s="133"/>
      <c r="Y118" s="133"/>
      <c r="Z118" s="133"/>
    </row>
    <row r="119" spans="1:27" s="140" customFormat="1" ht="17.5" customHeight="1" x14ac:dyDescent="0.35">
      <c r="C119" s="351" t="s">
        <v>677</v>
      </c>
      <c r="D119" s="351"/>
      <c r="E119" s="351"/>
      <c r="F119" s="134"/>
      <c r="G119" s="132"/>
      <c r="H119" s="132"/>
      <c r="J119" s="132" t="s">
        <v>687</v>
      </c>
      <c r="N119" s="132"/>
      <c r="O119" s="132"/>
      <c r="P119" s="132"/>
      <c r="Q119" s="132" t="s">
        <v>86</v>
      </c>
      <c r="T119" s="133"/>
      <c r="U119" s="133"/>
      <c r="V119" s="133"/>
      <c r="W119" s="133" t="s">
        <v>87</v>
      </c>
      <c r="X119" s="133"/>
      <c r="Y119" s="133"/>
      <c r="Z119" s="133"/>
    </row>
    <row r="120" spans="1:27" s="118" customFormat="1" ht="17.5" customHeight="1" x14ac:dyDescent="0.35">
      <c r="C120" s="123"/>
      <c r="F120" s="29"/>
      <c r="G120" s="30"/>
      <c r="H120" s="30"/>
      <c r="I120" s="30"/>
      <c r="L120" s="123"/>
      <c r="N120" s="30"/>
      <c r="O120" s="30"/>
      <c r="P120" s="30"/>
      <c r="Q120" s="30"/>
      <c r="T120" s="31"/>
      <c r="U120" s="31"/>
      <c r="V120" s="31"/>
      <c r="W120" s="31"/>
      <c r="X120" s="31"/>
      <c r="Y120" s="31"/>
      <c r="Z120" s="31"/>
    </row>
    <row r="121" spans="1:27" s="141" customFormat="1" ht="27.5" customHeight="1" x14ac:dyDescent="0.3">
      <c r="A121" s="352" t="s">
        <v>1160</v>
      </c>
      <c r="B121" s="352"/>
      <c r="C121" s="352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Y121" s="352"/>
      <c r="Z121" s="352"/>
    </row>
    <row r="122" spans="1:27" s="141" customFormat="1" ht="21.5" customHeight="1" x14ac:dyDescent="0.3">
      <c r="A122" s="336" t="s">
        <v>579</v>
      </c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</row>
    <row r="123" spans="1:27" s="7" customFormat="1" ht="19" customHeight="1" x14ac:dyDescent="0.3">
      <c r="A123" s="337" t="s">
        <v>13</v>
      </c>
      <c r="B123" s="339" t="s">
        <v>12</v>
      </c>
      <c r="C123" s="341" t="s">
        <v>1158</v>
      </c>
      <c r="D123" s="342" t="s">
        <v>14</v>
      </c>
      <c r="E123" s="344" t="s">
        <v>15</v>
      </c>
      <c r="F123" s="346" t="s">
        <v>776</v>
      </c>
      <c r="G123" s="348" t="s">
        <v>16</v>
      </c>
      <c r="H123" s="349" t="s">
        <v>17</v>
      </c>
      <c r="I123" s="349" t="s">
        <v>18</v>
      </c>
      <c r="J123" s="328" t="s">
        <v>19</v>
      </c>
      <c r="K123" s="328"/>
      <c r="L123" s="328"/>
      <c r="M123" s="330" t="s">
        <v>1161</v>
      </c>
      <c r="N123" s="330" t="s">
        <v>20</v>
      </c>
      <c r="O123" s="330" t="s">
        <v>1162</v>
      </c>
      <c r="P123" s="332" t="s">
        <v>21</v>
      </c>
      <c r="Q123" s="334" t="s">
        <v>22</v>
      </c>
      <c r="R123" s="329" t="s">
        <v>23</v>
      </c>
      <c r="S123" s="329"/>
      <c r="T123" s="329" t="s">
        <v>24</v>
      </c>
      <c r="U123" s="329"/>
      <c r="V123" s="329" t="s">
        <v>25</v>
      </c>
      <c r="W123" s="329"/>
      <c r="X123" s="329" t="s">
        <v>26</v>
      </c>
      <c r="Y123" s="329"/>
      <c r="Z123" s="6" t="s">
        <v>27</v>
      </c>
    </row>
    <row r="124" spans="1:27" s="7" customFormat="1" ht="21" customHeight="1" x14ac:dyDescent="0.3">
      <c r="A124" s="338"/>
      <c r="B124" s="340"/>
      <c r="C124" s="341"/>
      <c r="D124" s="343"/>
      <c r="E124" s="345"/>
      <c r="F124" s="347"/>
      <c r="G124" s="348"/>
      <c r="H124" s="350"/>
      <c r="I124" s="350"/>
      <c r="J124" s="8">
        <v>2561</v>
      </c>
      <c r="K124" s="8">
        <v>2562</v>
      </c>
      <c r="L124" s="8">
        <v>2563</v>
      </c>
      <c r="M124" s="331"/>
      <c r="N124" s="331"/>
      <c r="O124" s="331"/>
      <c r="P124" s="333"/>
      <c r="Q124" s="335"/>
      <c r="R124" s="137" t="s">
        <v>28</v>
      </c>
      <c r="S124" s="137" t="s">
        <v>29</v>
      </c>
      <c r="T124" s="137" t="s">
        <v>28</v>
      </c>
      <c r="U124" s="137" t="s">
        <v>29</v>
      </c>
      <c r="V124" s="137" t="s">
        <v>28</v>
      </c>
      <c r="W124" s="137" t="s">
        <v>29</v>
      </c>
      <c r="X124" s="137" t="s">
        <v>28</v>
      </c>
      <c r="Y124" s="137" t="s">
        <v>29</v>
      </c>
      <c r="Z124" s="139"/>
    </row>
    <row r="125" spans="1:27" ht="15.75" customHeight="1" x14ac:dyDescent="0.35">
      <c r="A125" s="11">
        <v>10945</v>
      </c>
      <c r="B125" s="11">
        <v>91</v>
      </c>
      <c r="C125" s="93" t="s">
        <v>942</v>
      </c>
      <c r="D125" s="21" t="s">
        <v>161</v>
      </c>
      <c r="E125" s="23" t="s">
        <v>162</v>
      </c>
      <c r="F125" s="12">
        <v>1</v>
      </c>
      <c r="G125" s="12" t="s">
        <v>32</v>
      </c>
      <c r="H125" s="12">
        <v>1</v>
      </c>
      <c r="I125" s="12" t="s">
        <v>32</v>
      </c>
      <c r="J125" s="14">
        <v>44400</v>
      </c>
      <c r="K125" s="14">
        <v>30000</v>
      </c>
      <c r="L125" s="14">
        <v>33000</v>
      </c>
      <c r="M125" s="14">
        <f t="shared" ref="M125:M154" si="225">(J125+K125+L125)/3*1.1</f>
        <v>39380</v>
      </c>
      <c r="N125" s="14">
        <v>4000</v>
      </c>
      <c r="O125" s="14">
        <v>32000</v>
      </c>
      <c r="P125" s="15">
        <v>0.22</v>
      </c>
      <c r="Q125" s="15">
        <f>O125*P125</f>
        <v>7040</v>
      </c>
      <c r="R125" s="16">
        <f>O125/4</f>
        <v>8000</v>
      </c>
      <c r="S125" s="32">
        <f>R125*P125</f>
        <v>1760</v>
      </c>
      <c r="T125" s="16">
        <f>O125/4</f>
        <v>8000</v>
      </c>
      <c r="U125" s="32">
        <f>P125*T125</f>
        <v>1760</v>
      </c>
      <c r="V125" s="16">
        <f>O125/4</f>
        <v>8000</v>
      </c>
      <c r="W125" s="32">
        <f>V125*P125</f>
        <v>1760</v>
      </c>
      <c r="X125" s="16">
        <f>O125/4</f>
        <v>8000</v>
      </c>
      <c r="Y125" s="32">
        <f>P125*X125</f>
        <v>1760</v>
      </c>
      <c r="Z125" s="19"/>
    </row>
    <row r="126" spans="1:27" ht="15.75" customHeight="1" x14ac:dyDescent="0.35">
      <c r="A126" s="11">
        <v>10945</v>
      </c>
      <c r="B126" s="11">
        <v>92</v>
      </c>
      <c r="C126" s="93" t="s">
        <v>940</v>
      </c>
      <c r="D126" s="21" t="s">
        <v>163</v>
      </c>
      <c r="E126" s="23" t="s">
        <v>782</v>
      </c>
      <c r="F126" s="12">
        <v>1</v>
      </c>
      <c r="G126" s="12" t="s">
        <v>62</v>
      </c>
      <c r="H126" s="12">
        <v>1</v>
      </c>
      <c r="I126" s="12" t="s">
        <v>62</v>
      </c>
      <c r="J126" s="14">
        <v>42000</v>
      </c>
      <c r="K126" s="14">
        <v>23500</v>
      </c>
      <c r="L126" s="14">
        <v>25800</v>
      </c>
      <c r="M126" s="14">
        <f t="shared" si="225"/>
        <v>33476.666666666672</v>
      </c>
      <c r="N126" s="14">
        <v>6500</v>
      </c>
      <c r="O126" s="14">
        <v>26000</v>
      </c>
      <c r="P126" s="15">
        <v>1.1000000000000001</v>
      </c>
      <c r="Q126" s="15">
        <f>O126*P126</f>
        <v>28600.000000000004</v>
      </c>
      <c r="R126" s="16">
        <v>0</v>
      </c>
      <c r="S126" s="32">
        <f>R126*P126</f>
        <v>0</v>
      </c>
      <c r="T126" s="16">
        <v>10000</v>
      </c>
      <c r="U126" s="32">
        <f>P126*T126</f>
        <v>11000</v>
      </c>
      <c r="V126" s="16">
        <v>10000</v>
      </c>
      <c r="W126" s="32">
        <f>V126*P126</f>
        <v>11000</v>
      </c>
      <c r="X126" s="16">
        <v>6000</v>
      </c>
      <c r="Y126" s="32">
        <f>P126*X126</f>
        <v>6600.0000000000009</v>
      </c>
      <c r="Z126" s="19"/>
    </row>
    <row r="127" spans="1:27" ht="15.75" customHeight="1" x14ac:dyDescent="0.35">
      <c r="A127" s="11">
        <v>10945</v>
      </c>
      <c r="B127" s="11">
        <v>93</v>
      </c>
      <c r="C127" s="93" t="s">
        <v>943</v>
      </c>
      <c r="D127" s="21" t="s">
        <v>164</v>
      </c>
      <c r="E127" s="23" t="s">
        <v>783</v>
      </c>
      <c r="F127" s="12">
        <v>1</v>
      </c>
      <c r="G127" s="12" t="s">
        <v>60</v>
      </c>
      <c r="H127" s="12">
        <v>1</v>
      </c>
      <c r="I127" s="12" t="s">
        <v>49</v>
      </c>
      <c r="J127" s="14">
        <v>912</v>
      </c>
      <c r="K127" s="14">
        <v>670</v>
      </c>
      <c r="L127" s="14">
        <v>700</v>
      </c>
      <c r="M127" s="14">
        <f t="shared" si="225"/>
        <v>836.73333333333335</v>
      </c>
      <c r="N127" s="14">
        <v>200</v>
      </c>
      <c r="O127" s="14">
        <v>600</v>
      </c>
      <c r="P127" s="15">
        <v>22</v>
      </c>
      <c r="Q127" s="15">
        <f>O127*P127</f>
        <v>13200</v>
      </c>
      <c r="R127" s="16">
        <v>0</v>
      </c>
      <c r="S127" s="32">
        <f>R127*P127</f>
        <v>0</v>
      </c>
      <c r="T127" s="16">
        <v>200</v>
      </c>
      <c r="U127" s="32">
        <f>P127*T127</f>
        <v>4400</v>
      </c>
      <c r="V127" s="16">
        <v>200</v>
      </c>
      <c r="W127" s="32">
        <f>V127*P127</f>
        <v>4400</v>
      </c>
      <c r="X127" s="16">
        <v>200</v>
      </c>
      <c r="Y127" s="32">
        <f>P127*X127</f>
        <v>4400</v>
      </c>
      <c r="Z127" s="19"/>
    </row>
    <row r="128" spans="1:27" ht="15.75" customHeight="1" x14ac:dyDescent="0.35">
      <c r="A128" s="11">
        <v>10945</v>
      </c>
      <c r="B128" s="11">
        <v>94</v>
      </c>
      <c r="C128" s="93" t="s">
        <v>944</v>
      </c>
      <c r="D128" s="21" t="s">
        <v>165</v>
      </c>
      <c r="E128" s="23" t="s">
        <v>166</v>
      </c>
      <c r="F128" s="12">
        <v>1</v>
      </c>
      <c r="G128" s="12" t="s">
        <v>46</v>
      </c>
      <c r="H128" s="12">
        <v>1</v>
      </c>
      <c r="I128" s="12" t="s">
        <v>46</v>
      </c>
      <c r="J128" s="14">
        <v>6</v>
      </c>
      <c r="K128" s="14">
        <v>18</v>
      </c>
      <c r="L128" s="14">
        <v>6</v>
      </c>
      <c r="M128" s="14">
        <f t="shared" si="225"/>
        <v>11</v>
      </c>
      <c r="N128" s="14">
        <v>0</v>
      </c>
      <c r="O128" s="14">
        <v>12</v>
      </c>
      <c r="P128" s="15">
        <v>33.17</v>
      </c>
      <c r="Q128" s="15">
        <f t="shared" si="174"/>
        <v>398.04</v>
      </c>
      <c r="R128" s="16">
        <v>12</v>
      </c>
      <c r="S128" s="32">
        <f t="shared" si="158"/>
        <v>398.04</v>
      </c>
      <c r="T128" s="16">
        <v>0</v>
      </c>
      <c r="U128" s="32">
        <f t="shared" si="159"/>
        <v>0</v>
      </c>
      <c r="V128" s="16">
        <v>0</v>
      </c>
      <c r="W128" s="32">
        <f t="shared" si="160"/>
        <v>0</v>
      </c>
      <c r="X128" s="16">
        <v>0</v>
      </c>
      <c r="Y128" s="32">
        <f t="shared" si="161"/>
        <v>0</v>
      </c>
      <c r="Z128" s="19"/>
    </row>
    <row r="129" spans="1:26" ht="15.75" customHeight="1" x14ac:dyDescent="0.35">
      <c r="A129" s="11">
        <v>10945</v>
      </c>
      <c r="B129" s="11">
        <v>95</v>
      </c>
      <c r="C129" s="93" t="s">
        <v>945</v>
      </c>
      <c r="D129" s="21" t="s">
        <v>167</v>
      </c>
      <c r="E129" s="23" t="s">
        <v>168</v>
      </c>
      <c r="F129" s="12">
        <v>1</v>
      </c>
      <c r="G129" s="12" t="s">
        <v>32</v>
      </c>
      <c r="H129" s="12">
        <v>1</v>
      </c>
      <c r="I129" s="12" t="s">
        <v>32</v>
      </c>
      <c r="J129" s="14">
        <v>1800</v>
      </c>
      <c r="K129" s="14">
        <v>1800</v>
      </c>
      <c r="L129" s="14">
        <v>1800</v>
      </c>
      <c r="M129" s="14">
        <f t="shared" si="225"/>
        <v>1980.0000000000002</v>
      </c>
      <c r="N129" s="14">
        <v>0</v>
      </c>
      <c r="O129" s="14">
        <v>2000</v>
      </c>
      <c r="P129" s="15">
        <v>0.68</v>
      </c>
      <c r="Q129" s="15">
        <f t="shared" si="174"/>
        <v>1360</v>
      </c>
      <c r="R129" s="16">
        <f>O129/4</f>
        <v>500</v>
      </c>
      <c r="S129" s="32">
        <f>P129*R129</f>
        <v>340</v>
      </c>
      <c r="T129" s="16">
        <f>O129/4</f>
        <v>500</v>
      </c>
      <c r="U129" s="32">
        <f>P129*T129</f>
        <v>340</v>
      </c>
      <c r="V129" s="16">
        <f>O129/4</f>
        <v>500</v>
      </c>
      <c r="W129" s="32">
        <f>P129*V129</f>
        <v>340</v>
      </c>
      <c r="X129" s="16">
        <f>O129/4</f>
        <v>500</v>
      </c>
      <c r="Y129" s="32">
        <f>P129*X129</f>
        <v>340</v>
      </c>
      <c r="Z129" s="19"/>
    </row>
    <row r="130" spans="1:26" ht="15.75" customHeight="1" x14ac:dyDescent="0.35">
      <c r="A130" s="11">
        <v>10945</v>
      </c>
      <c r="B130" s="11">
        <v>96</v>
      </c>
      <c r="C130" s="93" t="s">
        <v>946</v>
      </c>
      <c r="D130" s="21" t="s">
        <v>169</v>
      </c>
      <c r="E130" s="23" t="s">
        <v>170</v>
      </c>
      <c r="F130" s="12">
        <v>1</v>
      </c>
      <c r="G130" s="12" t="s">
        <v>32</v>
      </c>
      <c r="H130" s="12">
        <v>1</v>
      </c>
      <c r="I130" s="12" t="s">
        <v>32</v>
      </c>
      <c r="J130" s="14">
        <v>2400</v>
      </c>
      <c r="K130" s="14">
        <v>6000</v>
      </c>
      <c r="L130" s="14">
        <v>3400</v>
      </c>
      <c r="M130" s="14">
        <f t="shared" si="225"/>
        <v>4326.666666666667</v>
      </c>
      <c r="N130" s="14">
        <v>1500</v>
      </c>
      <c r="O130" s="14">
        <v>3000</v>
      </c>
      <c r="P130" s="15">
        <v>0.25</v>
      </c>
      <c r="Q130" s="15">
        <f t="shared" si="174"/>
        <v>750</v>
      </c>
      <c r="R130" s="16">
        <v>0</v>
      </c>
      <c r="S130" s="32">
        <f>P130*R130</f>
        <v>0</v>
      </c>
      <c r="T130" s="16">
        <v>0</v>
      </c>
      <c r="U130" s="32">
        <f>P130*T130</f>
        <v>0</v>
      </c>
      <c r="V130" s="16">
        <v>1500</v>
      </c>
      <c r="W130" s="32">
        <f>P130*V130</f>
        <v>375</v>
      </c>
      <c r="X130" s="16">
        <v>1500</v>
      </c>
      <c r="Y130" s="32">
        <f>P130*X130</f>
        <v>375</v>
      </c>
      <c r="Z130" s="19"/>
    </row>
    <row r="131" spans="1:26" ht="15.75" customHeight="1" x14ac:dyDescent="0.35">
      <c r="A131" s="11">
        <v>10945</v>
      </c>
      <c r="B131" s="11">
        <v>97</v>
      </c>
      <c r="C131" s="93" t="s">
        <v>947</v>
      </c>
      <c r="D131" s="21" t="s">
        <v>171</v>
      </c>
      <c r="E131" s="23" t="s">
        <v>172</v>
      </c>
      <c r="F131" s="12">
        <v>1</v>
      </c>
      <c r="G131" s="12" t="s">
        <v>45</v>
      </c>
      <c r="H131" s="12">
        <v>1</v>
      </c>
      <c r="I131" s="12" t="s">
        <v>46</v>
      </c>
      <c r="J131" s="14">
        <v>570</v>
      </c>
      <c r="K131" s="14">
        <v>840</v>
      </c>
      <c r="L131" s="14">
        <v>620</v>
      </c>
      <c r="M131" s="14">
        <f t="shared" si="225"/>
        <v>744.33333333333337</v>
      </c>
      <c r="N131" s="14">
        <v>150</v>
      </c>
      <c r="O131" s="14">
        <v>600</v>
      </c>
      <c r="P131" s="15">
        <v>4</v>
      </c>
      <c r="Q131" s="15">
        <f t="shared" si="174"/>
        <v>2400</v>
      </c>
      <c r="R131" s="16">
        <v>0</v>
      </c>
      <c r="S131" s="32">
        <f>P131*R131</f>
        <v>0</v>
      </c>
      <c r="T131" s="16">
        <v>200</v>
      </c>
      <c r="U131" s="32">
        <f>P131*T131</f>
        <v>800</v>
      </c>
      <c r="V131" s="16">
        <v>200</v>
      </c>
      <c r="W131" s="32">
        <f>P131*V131</f>
        <v>800</v>
      </c>
      <c r="X131" s="16">
        <v>200</v>
      </c>
      <c r="Y131" s="32">
        <f>P131*X131</f>
        <v>800</v>
      </c>
      <c r="Z131" s="19"/>
    </row>
    <row r="132" spans="1:26" ht="15.75" customHeight="1" x14ac:dyDescent="0.35">
      <c r="A132" s="11">
        <v>10945</v>
      </c>
      <c r="B132" s="11">
        <v>98</v>
      </c>
      <c r="C132" s="93" t="s">
        <v>948</v>
      </c>
      <c r="D132" s="21" t="s">
        <v>173</v>
      </c>
      <c r="E132" s="23" t="s">
        <v>174</v>
      </c>
      <c r="F132" s="12">
        <v>1</v>
      </c>
      <c r="G132" s="12" t="s">
        <v>32</v>
      </c>
      <c r="H132" s="12">
        <v>1</v>
      </c>
      <c r="I132" s="12" t="s">
        <v>32</v>
      </c>
      <c r="J132" s="14">
        <v>38400</v>
      </c>
      <c r="K132" s="14">
        <v>45000</v>
      </c>
      <c r="L132" s="14">
        <v>31200</v>
      </c>
      <c r="M132" s="14">
        <f t="shared" si="225"/>
        <v>42020</v>
      </c>
      <c r="N132" s="14">
        <v>6000</v>
      </c>
      <c r="O132" s="14">
        <v>36000</v>
      </c>
      <c r="P132" s="15">
        <v>0.18</v>
      </c>
      <c r="Q132" s="15">
        <f t="shared" si="174"/>
        <v>6480</v>
      </c>
      <c r="R132" s="16">
        <f t="shared" ref="R132:R170" si="226">O132/4</f>
        <v>9000</v>
      </c>
      <c r="S132" s="32">
        <f t="shared" ref="S132:S170" si="227">P132*R132</f>
        <v>1620</v>
      </c>
      <c r="T132" s="16">
        <f t="shared" ref="T132:T170" si="228">O132/4</f>
        <v>9000</v>
      </c>
      <c r="U132" s="32">
        <f t="shared" ref="U132:U170" si="229">P132*T132</f>
        <v>1620</v>
      </c>
      <c r="V132" s="16">
        <f t="shared" ref="V132:V170" si="230">O132/4</f>
        <v>9000</v>
      </c>
      <c r="W132" s="32">
        <f t="shared" ref="W132:W170" si="231">P132*V132</f>
        <v>1620</v>
      </c>
      <c r="X132" s="16">
        <f t="shared" ref="X132:X170" si="232">O132/4</f>
        <v>9000</v>
      </c>
      <c r="Y132" s="32">
        <f t="shared" ref="Y132:Y170" si="233">P132*X132</f>
        <v>1620</v>
      </c>
      <c r="Z132" s="19"/>
    </row>
    <row r="133" spans="1:26" ht="15.75" customHeight="1" x14ac:dyDescent="0.35">
      <c r="A133" s="11">
        <v>10945</v>
      </c>
      <c r="B133" s="11">
        <v>99</v>
      </c>
      <c r="C133" s="93" t="s">
        <v>949</v>
      </c>
      <c r="D133" s="13" t="s">
        <v>175</v>
      </c>
      <c r="E133" s="55" t="s">
        <v>800</v>
      </c>
      <c r="F133" s="12">
        <v>1</v>
      </c>
      <c r="G133" s="12" t="s">
        <v>62</v>
      </c>
      <c r="H133" s="12">
        <v>1</v>
      </c>
      <c r="I133" s="12" t="s">
        <v>62</v>
      </c>
      <c r="J133" s="14">
        <v>6000</v>
      </c>
      <c r="K133" s="14">
        <v>3500</v>
      </c>
      <c r="L133" s="14">
        <v>7800</v>
      </c>
      <c r="M133" s="14">
        <f t="shared" si="225"/>
        <v>6343.3333333333339</v>
      </c>
      <c r="N133" s="14">
        <v>0</v>
      </c>
      <c r="O133" s="14">
        <v>6000</v>
      </c>
      <c r="P133" s="15">
        <v>0.86</v>
      </c>
      <c r="Q133" s="15">
        <f t="shared" si="174"/>
        <v>5160</v>
      </c>
      <c r="R133" s="16">
        <f t="shared" si="226"/>
        <v>1500</v>
      </c>
      <c r="S133" s="32">
        <f t="shared" si="227"/>
        <v>1290</v>
      </c>
      <c r="T133" s="16">
        <f t="shared" si="228"/>
        <v>1500</v>
      </c>
      <c r="U133" s="32">
        <f t="shared" si="229"/>
        <v>1290</v>
      </c>
      <c r="V133" s="16">
        <f t="shared" si="230"/>
        <v>1500</v>
      </c>
      <c r="W133" s="32">
        <f t="shared" si="231"/>
        <v>1290</v>
      </c>
      <c r="X133" s="16">
        <f t="shared" si="232"/>
        <v>1500</v>
      </c>
      <c r="Y133" s="32">
        <f t="shared" si="233"/>
        <v>1290</v>
      </c>
      <c r="Z133" s="19"/>
    </row>
    <row r="134" spans="1:26" ht="15.75" customHeight="1" x14ac:dyDescent="0.35">
      <c r="A134" s="11">
        <v>10945</v>
      </c>
      <c r="B134" s="11">
        <v>100</v>
      </c>
      <c r="C134" s="93" t="s">
        <v>951</v>
      </c>
      <c r="D134" s="21" t="s">
        <v>176</v>
      </c>
      <c r="E134" s="23" t="s">
        <v>177</v>
      </c>
      <c r="F134" s="12">
        <v>1</v>
      </c>
      <c r="G134" s="12" t="s">
        <v>48</v>
      </c>
      <c r="H134" s="12">
        <v>1</v>
      </c>
      <c r="I134" s="12" t="s">
        <v>49</v>
      </c>
      <c r="J134" s="14">
        <v>1836</v>
      </c>
      <c r="K134" s="14">
        <v>1450</v>
      </c>
      <c r="L134" s="14">
        <v>1100</v>
      </c>
      <c r="M134" s="14">
        <f t="shared" si="225"/>
        <v>1608.2</v>
      </c>
      <c r="N134" s="14">
        <v>350</v>
      </c>
      <c r="O134" s="14">
        <v>1200</v>
      </c>
      <c r="P134" s="15">
        <v>6.4</v>
      </c>
      <c r="Q134" s="15">
        <f t="shared" si="174"/>
        <v>7680</v>
      </c>
      <c r="R134" s="16">
        <f t="shared" si="226"/>
        <v>300</v>
      </c>
      <c r="S134" s="32">
        <f t="shared" si="227"/>
        <v>1920</v>
      </c>
      <c r="T134" s="16">
        <f t="shared" si="228"/>
        <v>300</v>
      </c>
      <c r="U134" s="32">
        <f t="shared" si="229"/>
        <v>1920</v>
      </c>
      <c r="V134" s="16">
        <f t="shared" si="230"/>
        <v>300</v>
      </c>
      <c r="W134" s="32">
        <f t="shared" si="231"/>
        <v>1920</v>
      </c>
      <c r="X134" s="16">
        <f t="shared" si="232"/>
        <v>300</v>
      </c>
      <c r="Y134" s="32">
        <f t="shared" si="233"/>
        <v>1920</v>
      </c>
      <c r="Z134" s="19"/>
    </row>
    <row r="135" spans="1:26" ht="15.75" customHeight="1" x14ac:dyDescent="0.35">
      <c r="A135" s="11">
        <v>10945</v>
      </c>
      <c r="B135" s="11">
        <v>101</v>
      </c>
      <c r="C135" s="93" t="s">
        <v>950</v>
      </c>
      <c r="D135" s="21" t="s">
        <v>178</v>
      </c>
      <c r="E135" s="23" t="s">
        <v>179</v>
      </c>
      <c r="F135" s="12">
        <v>1</v>
      </c>
      <c r="G135" s="12" t="s">
        <v>32</v>
      </c>
      <c r="H135" s="12">
        <v>1</v>
      </c>
      <c r="I135" s="12" t="s">
        <v>32</v>
      </c>
      <c r="J135" s="14">
        <v>64200</v>
      </c>
      <c r="K135" s="14">
        <v>45500</v>
      </c>
      <c r="L135" s="14">
        <v>25200</v>
      </c>
      <c r="M135" s="14">
        <f t="shared" si="225"/>
        <v>49463.333333333336</v>
      </c>
      <c r="N135" s="14">
        <v>7000</v>
      </c>
      <c r="O135" s="14">
        <v>32000</v>
      </c>
      <c r="P135" s="15">
        <v>0.16</v>
      </c>
      <c r="Q135" s="15">
        <f t="shared" si="174"/>
        <v>5120</v>
      </c>
      <c r="R135" s="16">
        <f t="shared" si="226"/>
        <v>8000</v>
      </c>
      <c r="S135" s="32">
        <f t="shared" si="227"/>
        <v>1280</v>
      </c>
      <c r="T135" s="16">
        <f t="shared" si="228"/>
        <v>8000</v>
      </c>
      <c r="U135" s="32">
        <f t="shared" si="229"/>
        <v>1280</v>
      </c>
      <c r="V135" s="16">
        <f t="shared" si="230"/>
        <v>8000</v>
      </c>
      <c r="W135" s="32">
        <f t="shared" si="231"/>
        <v>1280</v>
      </c>
      <c r="X135" s="16">
        <f t="shared" si="232"/>
        <v>8000</v>
      </c>
      <c r="Y135" s="32">
        <f t="shared" si="233"/>
        <v>1280</v>
      </c>
      <c r="Z135" s="19"/>
    </row>
    <row r="136" spans="1:26" ht="15.75" customHeight="1" x14ac:dyDescent="0.35">
      <c r="A136" s="11">
        <v>10945</v>
      </c>
      <c r="B136" s="11">
        <v>102</v>
      </c>
      <c r="C136" s="93" t="s">
        <v>952</v>
      </c>
      <c r="D136" s="21" t="s">
        <v>180</v>
      </c>
      <c r="E136" s="23" t="s">
        <v>181</v>
      </c>
      <c r="F136" s="12">
        <v>1</v>
      </c>
      <c r="G136" s="12" t="s">
        <v>45</v>
      </c>
      <c r="H136" s="12">
        <v>1</v>
      </c>
      <c r="I136" s="12" t="s">
        <v>46</v>
      </c>
      <c r="J136" s="14">
        <v>24</v>
      </c>
      <c r="K136" s="14">
        <v>60</v>
      </c>
      <c r="L136" s="14">
        <v>48</v>
      </c>
      <c r="M136" s="14">
        <f t="shared" si="225"/>
        <v>48.400000000000006</v>
      </c>
      <c r="N136" s="14">
        <v>0</v>
      </c>
      <c r="O136" s="14">
        <v>50</v>
      </c>
      <c r="P136" s="15">
        <v>15.5</v>
      </c>
      <c r="Q136" s="15">
        <f t="shared" si="174"/>
        <v>775</v>
      </c>
      <c r="R136" s="16">
        <v>50</v>
      </c>
      <c r="S136" s="32">
        <f t="shared" ref="S136" si="234">P136*R136</f>
        <v>775</v>
      </c>
      <c r="T136" s="16">
        <v>0</v>
      </c>
      <c r="U136" s="32">
        <f t="shared" ref="U136" si="235">P136*T136</f>
        <v>0</v>
      </c>
      <c r="V136" s="16">
        <v>0</v>
      </c>
      <c r="W136" s="32">
        <f t="shared" ref="W136" si="236">P136*V136</f>
        <v>0</v>
      </c>
      <c r="X136" s="16">
        <v>0</v>
      </c>
      <c r="Y136" s="32">
        <f t="shared" ref="Y136" si="237">P136*X136</f>
        <v>0</v>
      </c>
      <c r="Z136" s="19"/>
    </row>
    <row r="137" spans="1:26" ht="15.75" customHeight="1" x14ac:dyDescent="0.35">
      <c r="A137" s="11">
        <v>10945</v>
      </c>
      <c r="B137" s="11">
        <v>103</v>
      </c>
      <c r="C137" s="93" t="s">
        <v>953</v>
      </c>
      <c r="D137" s="21"/>
      <c r="E137" s="23" t="s">
        <v>582</v>
      </c>
      <c r="F137" s="12">
        <v>1</v>
      </c>
      <c r="G137" s="12" t="s">
        <v>32</v>
      </c>
      <c r="H137" s="12">
        <v>1</v>
      </c>
      <c r="I137" s="12" t="s">
        <v>32</v>
      </c>
      <c r="J137" s="14">
        <v>28800</v>
      </c>
      <c r="K137" s="14">
        <v>31000</v>
      </c>
      <c r="L137" s="14">
        <v>34200</v>
      </c>
      <c r="M137" s="14">
        <f t="shared" si="225"/>
        <v>34466.666666666672</v>
      </c>
      <c r="N137" s="14">
        <v>3500</v>
      </c>
      <c r="O137" s="14">
        <v>26000</v>
      </c>
      <c r="P137" s="15">
        <v>0.44</v>
      </c>
      <c r="Q137" s="15">
        <f t="shared" si="174"/>
        <v>11440</v>
      </c>
      <c r="R137" s="16">
        <f t="shared" si="226"/>
        <v>6500</v>
      </c>
      <c r="S137" s="32">
        <f t="shared" si="227"/>
        <v>2860</v>
      </c>
      <c r="T137" s="16">
        <f t="shared" si="228"/>
        <v>6500</v>
      </c>
      <c r="U137" s="32">
        <f t="shared" si="229"/>
        <v>2860</v>
      </c>
      <c r="V137" s="16">
        <f t="shared" si="230"/>
        <v>6500</v>
      </c>
      <c r="W137" s="32">
        <f t="shared" si="231"/>
        <v>2860</v>
      </c>
      <c r="X137" s="16">
        <f t="shared" si="232"/>
        <v>6500</v>
      </c>
      <c r="Y137" s="32">
        <f t="shared" si="233"/>
        <v>2860</v>
      </c>
      <c r="Z137" s="19"/>
    </row>
    <row r="138" spans="1:26" ht="15.75" customHeight="1" x14ac:dyDescent="0.35">
      <c r="A138" s="11">
        <v>10945</v>
      </c>
      <c r="B138" s="11">
        <v>104</v>
      </c>
      <c r="C138" s="93" t="s">
        <v>954</v>
      </c>
      <c r="D138" s="21" t="s">
        <v>182</v>
      </c>
      <c r="E138" s="55" t="s">
        <v>183</v>
      </c>
      <c r="F138" s="12">
        <v>1</v>
      </c>
      <c r="G138" s="12" t="s">
        <v>62</v>
      </c>
      <c r="H138" s="12">
        <v>1</v>
      </c>
      <c r="I138" s="12" t="s">
        <v>62</v>
      </c>
      <c r="J138" s="14">
        <v>4200</v>
      </c>
      <c r="K138" s="14">
        <v>9500</v>
      </c>
      <c r="L138" s="14">
        <v>3000</v>
      </c>
      <c r="M138" s="14">
        <f t="shared" si="225"/>
        <v>6123.3333333333339</v>
      </c>
      <c r="N138" s="14">
        <v>2500</v>
      </c>
      <c r="O138" s="14">
        <v>3600</v>
      </c>
      <c r="P138" s="15">
        <v>0.87</v>
      </c>
      <c r="Q138" s="15">
        <f t="shared" si="174"/>
        <v>3132</v>
      </c>
      <c r="R138" s="16">
        <v>0</v>
      </c>
      <c r="S138" s="32">
        <f t="shared" ref="S138" si="238">P138*R138</f>
        <v>0</v>
      </c>
      <c r="T138" s="16">
        <v>600</v>
      </c>
      <c r="U138" s="32">
        <f t="shared" ref="U138" si="239">P138*T138</f>
        <v>522</v>
      </c>
      <c r="V138" s="16">
        <v>1500</v>
      </c>
      <c r="W138" s="32">
        <f t="shared" ref="W138" si="240">P138*V138</f>
        <v>1305</v>
      </c>
      <c r="X138" s="16">
        <v>1500</v>
      </c>
      <c r="Y138" s="32">
        <f t="shared" ref="Y138" si="241">P138*X138</f>
        <v>1305</v>
      </c>
      <c r="Z138" s="19"/>
    </row>
    <row r="139" spans="1:26" ht="15.75" customHeight="1" x14ac:dyDescent="0.35">
      <c r="A139" s="11">
        <v>10945</v>
      </c>
      <c r="B139" s="11">
        <v>105</v>
      </c>
      <c r="C139" s="93" t="s">
        <v>955</v>
      </c>
      <c r="D139" s="21" t="s">
        <v>184</v>
      </c>
      <c r="E139" s="33" t="s">
        <v>185</v>
      </c>
      <c r="F139" s="12">
        <v>1</v>
      </c>
      <c r="G139" s="12" t="s">
        <v>32</v>
      </c>
      <c r="H139" s="12">
        <v>1</v>
      </c>
      <c r="I139" s="12" t="s">
        <v>32</v>
      </c>
      <c r="J139" s="14">
        <v>373200</v>
      </c>
      <c r="K139" s="14">
        <v>414000</v>
      </c>
      <c r="L139" s="14">
        <v>484800</v>
      </c>
      <c r="M139" s="14">
        <f t="shared" si="225"/>
        <v>466400.00000000006</v>
      </c>
      <c r="N139" s="14">
        <v>25000</v>
      </c>
      <c r="O139" s="14">
        <v>440000</v>
      </c>
      <c r="P139" s="15">
        <v>0.2</v>
      </c>
      <c r="Q139" s="15">
        <f t="shared" si="174"/>
        <v>88000</v>
      </c>
      <c r="R139" s="16">
        <f t="shared" si="226"/>
        <v>110000</v>
      </c>
      <c r="S139" s="32">
        <f t="shared" si="227"/>
        <v>22000</v>
      </c>
      <c r="T139" s="16">
        <f t="shared" si="228"/>
        <v>110000</v>
      </c>
      <c r="U139" s="32">
        <f t="shared" si="229"/>
        <v>22000</v>
      </c>
      <c r="V139" s="16">
        <f t="shared" si="230"/>
        <v>110000</v>
      </c>
      <c r="W139" s="32">
        <f t="shared" si="231"/>
        <v>22000</v>
      </c>
      <c r="X139" s="16">
        <f t="shared" si="232"/>
        <v>110000</v>
      </c>
      <c r="Y139" s="32">
        <f t="shared" si="233"/>
        <v>22000</v>
      </c>
      <c r="Z139" s="19"/>
    </row>
    <row r="140" spans="1:26" ht="15.75" customHeight="1" x14ac:dyDescent="0.35">
      <c r="A140" s="11">
        <v>10945</v>
      </c>
      <c r="B140" s="11">
        <v>106</v>
      </c>
      <c r="C140" s="93" t="s">
        <v>956</v>
      </c>
      <c r="D140" s="21" t="s">
        <v>186</v>
      </c>
      <c r="E140" s="33" t="s">
        <v>187</v>
      </c>
      <c r="F140" s="12">
        <v>1</v>
      </c>
      <c r="G140" s="12" t="s">
        <v>32</v>
      </c>
      <c r="H140" s="12">
        <v>1</v>
      </c>
      <c r="I140" s="12" t="s">
        <v>32</v>
      </c>
      <c r="J140" s="14">
        <v>78000</v>
      </c>
      <c r="K140" s="14">
        <v>62000</v>
      </c>
      <c r="L140" s="14">
        <v>78000</v>
      </c>
      <c r="M140" s="14">
        <f t="shared" si="225"/>
        <v>79933.333333333343</v>
      </c>
      <c r="N140" s="14">
        <v>31000</v>
      </c>
      <c r="O140" s="14">
        <v>48000</v>
      </c>
      <c r="P140" s="15">
        <v>0.48</v>
      </c>
      <c r="Q140" s="15">
        <f t="shared" si="174"/>
        <v>23040</v>
      </c>
      <c r="R140" s="16">
        <v>0</v>
      </c>
      <c r="S140" s="32">
        <f t="shared" ref="S140:S143" si="242">P140*R140</f>
        <v>0</v>
      </c>
      <c r="T140" s="16">
        <v>8000</v>
      </c>
      <c r="U140" s="32">
        <f t="shared" ref="U140:U143" si="243">P140*T140</f>
        <v>3840</v>
      </c>
      <c r="V140" s="16">
        <v>20000</v>
      </c>
      <c r="W140" s="32">
        <f t="shared" ref="W140:W143" si="244">P140*V140</f>
        <v>9600</v>
      </c>
      <c r="X140" s="16">
        <v>20000</v>
      </c>
      <c r="Y140" s="32">
        <f t="shared" ref="Y140:Y143" si="245">P140*X140</f>
        <v>9600</v>
      </c>
      <c r="Z140" s="19"/>
    </row>
    <row r="141" spans="1:26" ht="15.75" customHeight="1" x14ac:dyDescent="0.35">
      <c r="A141" s="11">
        <v>10945</v>
      </c>
      <c r="B141" s="11">
        <v>107</v>
      </c>
      <c r="C141" s="93" t="s">
        <v>957</v>
      </c>
      <c r="D141" s="21" t="s">
        <v>188</v>
      </c>
      <c r="E141" s="36" t="s">
        <v>649</v>
      </c>
      <c r="F141" s="12">
        <v>1</v>
      </c>
      <c r="G141" s="12" t="s">
        <v>32</v>
      </c>
      <c r="H141" s="12">
        <v>1</v>
      </c>
      <c r="I141" s="12" t="s">
        <v>32</v>
      </c>
      <c r="J141" s="14">
        <v>1800</v>
      </c>
      <c r="K141" s="14">
        <v>300</v>
      </c>
      <c r="L141" s="14">
        <v>1800</v>
      </c>
      <c r="M141" s="14">
        <f t="shared" si="225"/>
        <v>1430.0000000000002</v>
      </c>
      <c r="N141" s="14">
        <v>1000</v>
      </c>
      <c r="O141" s="14">
        <v>440</v>
      </c>
      <c r="P141" s="15">
        <v>1.5</v>
      </c>
      <c r="Q141" s="15">
        <f t="shared" si="174"/>
        <v>660</v>
      </c>
      <c r="R141" s="16">
        <v>0</v>
      </c>
      <c r="S141" s="32">
        <f t="shared" si="242"/>
        <v>0</v>
      </c>
      <c r="T141" s="16">
        <v>0</v>
      </c>
      <c r="U141" s="32">
        <f t="shared" si="243"/>
        <v>0</v>
      </c>
      <c r="V141" s="16">
        <v>0</v>
      </c>
      <c r="W141" s="32">
        <f t="shared" si="244"/>
        <v>0</v>
      </c>
      <c r="X141" s="16">
        <v>440</v>
      </c>
      <c r="Y141" s="32">
        <f t="shared" si="245"/>
        <v>660</v>
      </c>
      <c r="Z141" s="19"/>
    </row>
    <row r="142" spans="1:26" ht="15.75" customHeight="1" x14ac:dyDescent="0.35">
      <c r="A142" s="11">
        <v>10945</v>
      </c>
      <c r="B142" s="11">
        <v>108</v>
      </c>
      <c r="C142" s="93" t="s">
        <v>958</v>
      </c>
      <c r="D142" s="21" t="s">
        <v>189</v>
      </c>
      <c r="E142" s="33" t="s">
        <v>190</v>
      </c>
      <c r="F142" s="12">
        <v>1</v>
      </c>
      <c r="G142" s="12" t="s">
        <v>60</v>
      </c>
      <c r="H142" s="12">
        <v>1</v>
      </c>
      <c r="I142" s="12" t="s">
        <v>49</v>
      </c>
      <c r="J142" s="14">
        <v>240</v>
      </c>
      <c r="K142" s="14">
        <v>110</v>
      </c>
      <c r="L142" s="14">
        <v>200</v>
      </c>
      <c r="M142" s="14">
        <f t="shared" si="225"/>
        <v>201.66666666666669</v>
      </c>
      <c r="N142" s="14">
        <v>250</v>
      </c>
      <c r="O142" s="14">
        <v>0</v>
      </c>
      <c r="P142" s="15">
        <v>14</v>
      </c>
      <c r="Q142" s="15">
        <f t="shared" si="174"/>
        <v>0</v>
      </c>
      <c r="R142" s="16">
        <v>0</v>
      </c>
      <c r="S142" s="32">
        <f t="shared" si="242"/>
        <v>0</v>
      </c>
      <c r="T142" s="16">
        <v>0</v>
      </c>
      <c r="U142" s="32">
        <f t="shared" si="243"/>
        <v>0</v>
      </c>
      <c r="V142" s="16">
        <v>0</v>
      </c>
      <c r="W142" s="32">
        <f t="shared" si="244"/>
        <v>0</v>
      </c>
      <c r="X142" s="16">
        <v>0</v>
      </c>
      <c r="Y142" s="32">
        <f t="shared" si="245"/>
        <v>0</v>
      </c>
      <c r="Z142" s="19"/>
    </row>
    <row r="143" spans="1:26" ht="15.75" customHeight="1" x14ac:dyDescent="0.35">
      <c r="A143" s="11">
        <v>10945</v>
      </c>
      <c r="B143" s="11">
        <v>109</v>
      </c>
      <c r="C143" s="93" t="s">
        <v>959</v>
      </c>
      <c r="D143" s="21" t="s">
        <v>193</v>
      </c>
      <c r="E143" s="40" t="s">
        <v>815</v>
      </c>
      <c r="F143" s="12">
        <v>1</v>
      </c>
      <c r="G143" s="12" t="s">
        <v>32</v>
      </c>
      <c r="H143" s="12">
        <v>1</v>
      </c>
      <c r="I143" s="12" t="s">
        <v>32</v>
      </c>
      <c r="J143" s="14"/>
      <c r="K143" s="14">
        <v>3000</v>
      </c>
      <c r="L143" s="14"/>
      <c r="M143" s="14">
        <f t="shared" si="225"/>
        <v>1100</v>
      </c>
      <c r="N143" s="14">
        <v>0</v>
      </c>
      <c r="O143" s="14">
        <v>1200</v>
      </c>
      <c r="P143" s="15">
        <v>1.54</v>
      </c>
      <c r="Q143" s="15">
        <f t="shared" ref="Q143" si="246">O143*P143</f>
        <v>1848</v>
      </c>
      <c r="R143" s="16">
        <f t="shared" ref="R143" si="247">O143/4</f>
        <v>300</v>
      </c>
      <c r="S143" s="32">
        <f t="shared" si="242"/>
        <v>462</v>
      </c>
      <c r="T143" s="16">
        <f t="shared" ref="T143" si="248">O143/4</f>
        <v>300</v>
      </c>
      <c r="U143" s="32">
        <f t="shared" si="243"/>
        <v>462</v>
      </c>
      <c r="V143" s="16">
        <f t="shared" ref="V143" si="249">O143/4</f>
        <v>300</v>
      </c>
      <c r="W143" s="32">
        <f t="shared" si="244"/>
        <v>462</v>
      </c>
      <c r="X143" s="16">
        <f t="shared" ref="X143" si="250">O143/4</f>
        <v>300</v>
      </c>
      <c r="Y143" s="32">
        <f t="shared" si="245"/>
        <v>462</v>
      </c>
      <c r="Z143" s="19"/>
    </row>
    <row r="144" spans="1:26" ht="15.75" customHeight="1" x14ac:dyDescent="0.35">
      <c r="A144" s="11">
        <v>10945</v>
      </c>
      <c r="B144" s="11">
        <v>110</v>
      </c>
      <c r="C144" s="93" t="s">
        <v>960</v>
      </c>
      <c r="D144" s="21" t="s">
        <v>193</v>
      </c>
      <c r="E144" s="40" t="s">
        <v>194</v>
      </c>
      <c r="F144" s="12">
        <v>1</v>
      </c>
      <c r="G144" s="12" t="s">
        <v>32</v>
      </c>
      <c r="H144" s="12">
        <v>1</v>
      </c>
      <c r="I144" s="12" t="s">
        <v>32</v>
      </c>
      <c r="J144" s="14">
        <v>406800</v>
      </c>
      <c r="K144" s="14">
        <v>291000</v>
      </c>
      <c r="L144" s="14">
        <v>386400</v>
      </c>
      <c r="M144" s="14">
        <f t="shared" si="225"/>
        <v>397540.00000000006</v>
      </c>
      <c r="N144" s="14">
        <v>58000</v>
      </c>
      <c r="O144" s="14">
        <v>340000</v>
      </c>
      <c r="P144" s="15">
        <v>0.15</v>
      </c>
      <c r="Q144" s="15">
        <f t="shared" si="174"/>
        <v>51000</v>
      </c>
      <c r="R144" s="16">
        <v>40000</v>
      </c>
      <c r="S144" s="32">
        <f t="shared" si="227"/>
        <v>6000</v>
      </c>
      <c r="T144" s="16">
        <v>100000</v>
      </c>
      <c r="U144" s="32">
        <f t="shared" si="229"/>
        <v>15000</v>
      </c>
      <c r="V144" s="16">
        <v>100000</v>
      </c>
      <c r="W144" s="32">
        <f t="shared" si="231"/>
        <v>15000</v>
      </c>
      <c r="X144" s="16">
        <v>100000</v>
      </c>
      <c r="Y144" s="32">
        <f t="shared" si="233"/>
        <v>15000</v>
      </c>
      <c r="Z144" s="19"/>
    </row>
    <row r="145" spans="1:27" ht="15.75" customHeight="1" x14ac:dyDescent="0.35">
      <c r="A145" s="11">
        <v>10945</v>
      </c>
      <c r="B145" s="11">
        <v>111</v>
      </c>
      <c r="C145" s="93" t="s">
        <v>961</v>
      </c>
      <c r="D145" s="21" t="s">
        <v>193</v>
      </c>
      <c r="E145" s="40" t="s">
        <v>962</v>
      </c>
      <c r="F145" s="12">
        <v>1</v>
      </c>
      <c r="G145" s="12" t="s">
        <v>75</v>
      </c>
      <c r="H145" s="12" t="s">
        <v>718</v>
      </c>
      <c r="I145" s="12" t="s">
        <v>49</v>
      </c>
      <c r="J145" s="14">
        <v>1717</v>
      </c>
      <c r="K145" s="14">
        <v>220</v>
      </c>
      <c r="L145" s="14">
        <v>1100</v>
      </c>
      <c r="M145" s="14">
        <f t="shared" si="225"/>
        <v>1113.5666666666668</v>
      </c>
      <c r="N145" s="14">
        <v>200</v>
      </c>
      <c r="O145" s="14">
        <v>1000</v>
      </c>
      <c r="P145" s="15">
        <v>34.9</v>
      </c>
      <c r="Q145" s="15">
        <f t="shared" si="174"/>
        <v>34900</v>
      </c>
      <c r="R145" s="16">
        <f t="shared" ref="R145" si="251">O145/4</f>
        <v>250</v>
      </c>
      <c r="S145" s="32">
        <f t="shared" ref="S145" si="252">P145*R145</f>
        <v>8725</v>
      </c>
      <c r="T145" s="16">
        <f t="shared" ref="T145" si="253">O145/4</f>
        <v>250</v>
      </c>
      <c r="U145" s="32">
        <f t="shared" ref="U145" si="254">P145*T145</f>
        <v>8725</v>
      </c>
      <c r="V145" s="16">
        <f t="shared" ref="V145" si="255">O145/4</f>
        <v>250</v>
      </c>
      <c r="W145" s="32">
        <f t="shared" ref="W145" si="256">P145*V145</f>
        <v>8725</v>
      </c>
      <c r="X145" s="16">
        <f t="shared" ref="X145" si="257">O145/4</f>
        <v>250</v>
      </c>
      <c r="Y145" s="32">
        <f t="shared" ref="Y145" si="258">P145*X145</f>
        <v>8725</v>
      </c>
      <c r="Z145" s="19"/>
    </row>
    <row r="146" spans="1:27" ht="15.75" customHeight="1" x14ac:dyDescent="0.35">
      <c r="A146" s="11">
        <v>10945</v>
      </c>
      <c r="B146" s="11">
        <v>112</v>
      </c>
      <c r="C146" s="93" t="s">
        <v>961</v>
      </c>
      <c r="D146" s="21" t="s">
        <v>193</v>
      </c>
      <c r="E146" s="40" t="s">
        <v>1204</v>
      </c>
      <c r="F146" s="12">
        <v>1</v>
      </c>
      <c r="G146" s="12" t="s">
        <v>75</v>
      </c>
      <c r="H146" s="12" t="s">
        <v>719</v>
      </c>
      <c r="I146" s="12" t="s">
        <v>49</v>
      </c>
      <c r="J146" s="14"/>
      <c r="K146" s="14"/>
      <c r="L146" s="14">
        <v>1700</v>
      </c>
      <c r="M146" s="14">
        <f>(J146+K146+L146)/1*1.1</f>
        <v>1870.0000000000002</v>
      </c>
      <c r="N146" s="14">
        <v>300</v>
      </c>
      <c r="O146" s="14">
        <v>1200</v>
      </c>
      <c r="P146" s="15">
        <v>23</v>
      </c>
      <c r="Q146" s="15">
        <f t="shared" ref="Q146" si="259">O146*P146</f>
        <v>27600</v>
      </c>
      <c r="R146" s="16">
        <f t="shared" ref="R146" si="260">O146/4</f>
        <v>300</v>
      </c>
      <c r="S146" s="32">
        <f t="shared" ref="S146" si="261">P146*R146</f>
        <v>6900</v>
      </c>
      <c r="T146" s="16">
        <f t="shared" ref="T146" si="262">O146/4</f>
        <v>300</v>
      </c>
      <c r="U146" s="32">
        <f t="shared" ref="U146" si="263">P146*T146</f>
        <v>6900</v>
      </c>
      <c r="V146" s="16">
        <f t="shared" ref="V146" si="264">O146/4</f>
        <v>300</v>
      </c>
      <c r="W146" s="32">
        <f t="shared" ref="W146" si="265">P146*V146</f>
        <v>6900</v>
      </c>
      <c r="X146" s="16">
        <f t="shared" ref="X146" si="266">O146/4</f>
        <v>300</v>
      </c>
      <c r="Y146" s="32">
        <f t="shared" ref="Y146" si="267">P146*X146</f>
        <v>6900</v>
      </c>
      <c r="Z146" s="19"/>
    </row>
    <row r="147" spans="1:27" ht="15.75" customHeight="1" x14ac:dyDescent="0.35">
      <c r="A147" s="11">
        <v>10945</v>
      </c>
      <c r="B147" s="11">
        <v>113</v>
      </c>
      <c r="C147" s="93" t="s">
        <v>963</v>
      </c>
      <c r="D147" s="21" t="s">
        <v>195</v>
      </c>
      <c r="E147" s="40" t="s">
        <v>196</v>
      </c>
      <c r="F147" s="12">
        <v>1</v>
      </c>
      <c r="G147" s="12" t="s">
        <v>62</v>
      </c>
      <c r="H147" s="12">
        <v>1</v>
      </c>
      <c r="I147" s="12" t="s">
        <v>62</v>
      </c>
      <c r="J147" s="14">
        <v>2160</v>
      </c>
      <c r="K147" s="14">
        <v>800</v>
      </c>
      <c r="L147" s="14">
        <v>1200</v>
      </c>
      <c r="M147" s="14">
        <f t="shared" si="225"/>
        <v>1525.3333333333335</v>
      </c>
      <c r="N147" s="14">
        <v>0</v>
      </c>
      <c r="O147" s="14">
        <v>1600</v>
      </c>
      <c r="P147" s="15">
        <v>5.6</v>
      </c>
      <c r="Q147" s="15">
        <f t="shared" si="174"/>
        <v>8960</v>
      </c>
      <c r="R147" s="16">
        <f t="shared" ref="R147:R148" si="268">O147/4</f>
        <v>400</v>
      </c>
      <c r="S147" s="32">
        <f t="shared" ref="S147:S148" si="269">P147*R147</f>
        <v>2240</v>
      </c>
      <c r="T147" s="16">
        <f t="shared" ref="T147:T148" si="270">O147/4</f>
        <v>400</v>
      </c>
      <c r="U147" s="32">
        <f t="shared" ref="U147:U148" si="271">P147*T147</f>
        <v>2240</v>
      </c>
      <c r="V147" s="16">
        <f t="shared" ref="V147:V148" si="272">O147/4</f>
        <v>400</v>
      </c>
      <c r="W147" s="32">
        <f t="shared" ref="W147:W148" si="273">P147*V147</f>
        <v>2240</v>
      </c>
      <c r="X147" s="16">
        <f t="shared" ref="X147:X148" si="274">O147/4</f>
        <v>400</v>
      </c>
      <c r="Y147" s="32">
        <f t="shared" ref="Y147:Y148" si="275">P147*X147</f>
        <v>2240</v>
      </c>
      <c r="Z147" s="19"/>
    </row>
    <row r="148" spans="1:27" ht="15.75" customHeight="1" x14ac:dyDescent="0.35">
      <c r="A148" s="11">
        <v>10945</v>
      </c>
      <c r="B148" s="11">
        <v>114</v>
      </c>
      <c r="C148" s="93" t="s">
        <v>964</v>
      </c>
      <c r="D148" s="21" t="s">
        <v>197</v>
      </c>
      <c r="E148" s="40" t="s">
        <v>198</v>
      </c>
      <c r="F148" s="12">
        <v>1</v>
      </c>
      <c r="G148" s="12" t="s">
        <v>45</v>
      </c>
      <c r="H148" s="12">
        <v>1</v>
      </c>
      <c r="I148" s="12" t="s">
        <v>66</v>
      </c>
      <c r="J148" s="14">
        <v>780</v>
      </c>
      <c r="K148" s="14">
        <v>780</v>
      </c>
      <c r="L148" s="14">
        <v>840</v>
      </c>
      <c r="M148" s="14">
        <f t="shared" si="225"/>
        <v>880.00000000000011</v>
      </c>
      <c r="N148" s="14">
        <v>100</v>
      </c>
      <c r="O148" s="14">
        <v>800</v>
      </c>
      <c r="P148" s="15">
        <v>27</v>
      </c>
      <c r="Q148" s="15">
        <f t="shared" si="174"/>
        <v>21600</v>
      </c>
      <c r="R148" s="16">
        <f t="shared" si="268"/>
        <v>200</v>
      </c>
      <c r="S148" s="32">
        <f t="shared" si="269"/>
        <v>5400</v>
      </c>
      <c r="T148" s="16">
        <f t="shared" si="270"/>
        <v>200</v>
      </c>
      <c r="U148" s="32">
        <f t="shared" si="271"/>
        <v>5400</v>
      </c>
      <c r="V148" s="16">
        <f t="shared" si="272"/>
        <v>200</v>
      </c>
      <c r="W148" s="32">
        <f t="shared" si="273"/>
        <v>5400</v>
      </c>
      <c r="X148" s="16">
        <f t="shared" si="274"/>
        <v>200</v>
      </c>
      <c r="Y148" s="32">
        <f t="shared" si="275"/>
        <v>5400</v>
      </c>
      <c r="Z148" s="19"/>
    </row>
    <row r="149" spans="1:27" ht="15.75" customHeight="1" x14ac:dyDescent="0.35">
      <c r="A149" s="11">
        <v>10945</v>
      </c>
      <c r="B149" s="11">
        <v>115</v>
      </c>
      <c r="C149" s="93" t="s">
        <v>965</v>
      </c>
      <c r="D149" s="21" t="s">
        <v>199</v>
      </c>
      <c r="E149" s="40" t="s">
        <v>200</v>
      </c>
      <c r="F149" s="12">
        <v>1</v>
      </c>
      <c r="G149" s="12" t="s">
        <v>32</v>
      </c>
      <c r="H149" s="12">
        <v>1</v>
      </c>
      <c r="I149" s="12" t="s">
        <v>32</v>
      </c>
      <c r="J149" s="14">
        <v>18600</v>
      </c>
      <c r="K149" s="14">
        <v>38400</v>
      </c>
      <c r="L149" s="14">
        <v>43200</v>
      </c>
      <c r="M149" s="14">
        <f t="shared" si="225"/>
        <v>36740</v>
      </c>
      <c r="N149" s="14">
        <v>2500</v>
      </c>
      <c r="O149" s="14">
        <v>34000</v>
      </c>
      <c r="P149" s="15">
        <v>0.6</v>
      </c>
      <c r="Q149" s="15">
        <f t="shared" si="174"/>
        <v>20400</v>
      </c>
      <c r="R149" s="16">
        <f t="shared" si="226"/>
        <v>8500</v>
      </c>
      <c r="S149" s="32">
        <f t="shared" si="227"/>
        <v>5100</v>
      </c>
      <c r="T149" s="16">
        <f t="shared" si="228"/>
        <v>8500</v>
      </c>
      <c r="U149" s="32">
        <f t="shared" si="229"/>
        <v>5100</v>
      </c>
      <c r="V149" s="16">
        <f t="shared" si="230"/>
        <v>8500</v>
      </c>
      <c r="W149" s="32">
        <f t="shared" si="231"/>
        <v>5100</v>
      </c>
      <c r="X149" s="16">
        <f t="shared" si="232"/>
        <v>8500</v>
      </c>
      <c r="Y149" s="32">
        <f t="shared" si="233"/>
        <v>5100</v>
      </c>
      <c r="Z149" s="19"/>
    </row>
    <row r="150" spans="1:27" ht="15.75" customHeight="1" x14ac:dyDescent="0.35">
      <c r="A150" s="11">
        <v>10945</v>
      </c>
      <c r="B150" s="11">
        <v>116</v>
      </c>
      <c r="C150" s="93" t="s">
        <v>966</v>
      </c>
      <c r="D150" s="21" t="s">
        <v>201</v>
      </c>
      <c r="E150" s="33" t="s">
        <v>202</v>
      </c>
      <c r="F150" s="12">
        <v>1</v>
      </c>
      <c r="G150" s="12" t="s">
        <v>32</v>
      </c>
      <c r="H150" s="12">
        <v>1</v>
      </c>
      <c r="I150" s="12" t="s">
        <v>32</v>
      </c>
      <c r="J150" s="14">
        <v>408000</v>
      </c>
      <c r="K150" s="14">
        <v>227000</v>
      </c>
      <c r="L150" s="14">
        <v>301200</v>
      </c>
      <c r="M150" s="14">
        <f t="shared" si="225"/>
        <v>343273.33333333337</v>
      </c>
      <c r="N150" s="14">
        <v>87000</v>
      </c>
      <c r="O150" s="14">
        <v>260000</v>
      </c>
      <c r="P150" s="15">
        <v>0.2</v>
      </c>
      <c r="Q150" s="15">
        <f t="shared" si="174"/>
        <v>52000</v>
      </c>
      <c r="R150" s="16">
        <f t="shared" si="226"/>
        <v>65000</v>
      </c>
      <c r="S150" s="32">
        <f t="shared" si="227"/>
        <v>13000</v>
      </c>
      <c r="T150" s="16">
        <f t="shared" si="228"/>
        <v>65000</v>
      </c>
      <c r="U150" s="32">
        <f t="shared" si="229"/>
        <v>13000</v>
      </c>
      <c r="V150" s="16">
        <f t="shared" si="230"/>
        <v>65000</v>
      </c>
      <c r="W150" s="32">
        <f t="shared" si="231"/>
        <v>13000</v>
      </c>
      <c r="X150" s="16">
        <f t="shared" si="232"/>
        <v>65000</v>
      </c>
      <c r="Y150" s="32">
        <f t="shared" si="233"/>
        <v>13000</v>
      </c>
      <c r="Z150" s="19"/>
    </row>
    <row r="151" spans="1:27" ht="15.75" customHeight="1" x14ac:dyDescent="0.35">
      <c r="A151" s="11">
        <v>10945</v>
      </c>
      <c r="B151" s="11">
        <v>117</v>
      </c>
      <c r="C151" s="93" t="s">
        <v>967</v>
      </c>
      <c r="D151" s="21" t="s">
        <v>203</v>
      </c>
      <c r="E151" s="23" t="s">
        <v>204</v>
      </c>
      <c r="F151" s="12">
        <v>2</v>
      </c>
      <c r="G151" s="12" t="s">
        <v>75</v>
      </c>
      <c r="H151" s="12">
        <v>1</v>
      </c>
      <c r="I151" s="12" t="s">
        <v>49</v>
      </c>
      <c r="J151" s="14">
        <v>30</v>
      </c>
      <c r="K151" s="14">
        <v>40</v>
      </c>
      <c r="L151" s="14">
        <v>44</v>
      </c>
      <c r="M151" s="14">
        <f t="shared" si="225"/>
        <v>41.800000000000004</v>
      </c>
      <c r="N151" s="14">
        <v>42</v>
      </c>
      <c r="O151" s="14">
        <v>0</v>
      </c>
      <c r="P151" s="15">
        <v>32.1</v>
      </c>
      <c r="Q151" s="15">
        <f t="shared" si="174"/>
        <v>0</v>
      </c>
      <c r="R151" s="16">
        <v>0</v>
      </c>
      <c r="S151" s="32">
        <f t="shared" si="227"/>
        <v>0</v>
      </c>
      <c r="T151" s="16">
        <v>0</v>
      </c>
      <c r="U151" s="32">
        <f t="shared" si="229"/>
        <v>0</v>
      </c>
      <c r="V151" s="16">
        <v>0</v>
      </c>
      <c r="W151" s="32">
        <f t="shared" si="231"/>
        <v>0</v>
      </c>
      <c r="X151" s="16">
        <v>0</v>
      </c>
      <c r="Y151" s="32">
        <f t="shared" si="233"/>
        <v>0</v>
      </c>
      <c r="Z151" s="19"/>
    </row>
    <row r="152" spans="1:27" ht="15.75" customHeight="1" x14ac:dyDescent="0.35">
      <c r="A152" s="11">
        <v>10945</v>
      </c>
      <c r="B152" s="11">
        <v>118</v>
      </c>
      <c r="C152" s="93" t="s">
        <v>968</v>
      </c>
      <c r="D152" s="21" t="s">
        <v>205</v>
      </c>
      <c r="E152" s="55" t="s">
        <v>650</v>
      </c>
      <c r="F152" s="12">
        <v>1</v>
      </c>
      <c r="G152" s="12" t="s">
        <v>45</v>
      </c>
      <c r="H152" s="12">
        <v>1</v>
      </c>
      <c r="I152" s="12" t="s">
        <v>46</v>
      </c>
      <c r="J152" s="14">
        <v>1200</v>
      </c>
      <c r="K152" s="14">
        <v>2040</v>
      </c>
      <c r="L152" s="14">
        <v>1920</v>
      </c>
      <c r="M152" s="14">
        <f t="shared" si="225"/>
        <v>1892.0000000000002</v>
      </c>
      <c r="N152" s="14">
        <v>200</v>
      </c>
      <c r="O152" s="14">
        <v>1200</v>
      </c>
      <c r="P152" s="15">
        <v>4.82</v>
      </c>
      <c r="Q152" s="15">
        <f t="shared" si="174"/>
        <v>5784</v>
      </c>
      <c r="R152" s="16">
        <f t="shared" si="226"/>
        <v>300</v>
      </c>
      <c r="S152" s="32">
        <f t="shared" si="227"/>
        <v>1446</v>
      </c>
      <c r="T152" s="16">
        <f t="shared" si="228"/>
        <v>300</v>
      </c>
      <c r="U152" s="32">
        <f t="shared" si="229"/>
        <v>1446</v>
      </c>
      <c r="V152" s="16">
        <f t="shared" si="230"/>
        <v>300</v>
      </c>
      <c r="W152" s="32">
        <f t="shared" si="231"/>
        <v>1446</v>
      </c>
      <c r="X152" s="16">
        <f t="shared" si="232"/>
        <v>300</v>
      </c>
      <c r="Y152" s="32">
        <f t="shared" si="233"/>
        <v>1446</v>
      </c>
      <c r="Z152" s="19"/>
    </row>
    <row r="153" spans="1:27" ht="15.75" customHeight="1" x14ac:dyDescent="0.35">
      <c r="A153" s="11">
        <v>10945</v>
      </c>
      <c r="B153" s="11">
        <v>119</v>
      </c>
      <c r="C153" s="93" t="s">
        <v>969</v>
      </c>
      <c r="D153" s="21" t="s">
        <v>206</v>
      </c>
      <c r="E153" s="23" t="s">
        <v>651</v>
      </c>
      <c r="F153" s="12">
        <v>1</v>
      </c>
      <c r="G153" s="12" t="s">
        <v>45</v>
      </c>
      <c r="H153" s="12">
        <v>1</v>
      </c>
      <c r="I153" s="12" t="s">
        <v>66</v>
      </c>
      <c r="J153" s="14">
        <v>240</v>
      </c>
      <c r="K153" s="14">
        <v>320</v>
      </c>
      <c r="L153" s="14">
        <v>216</v>
      </c>
      <c r="M153" s="14">
        <f t="shared" si="225"/>
        <v>284.53333333333336</v>
      </c>
      <c r="N153" s="14">
        <v>0</v>
      </c>
      <c r="O153" s="14">
        <v>280</v>
      </c>
      <c r="P153" s="15">
        <v>50</v>
      </c>
      <c r="Q153" s="15">
        <f t="shared" si="174"/>
        <v>14000</v>
      </c>
      <c r="R153" s="16">
        <f t="shared" si="226"/>
        <v>70</v>
      </c>
      <c r="S153" s="32">
        <f t="shared" si="227"/>
        <v>3500</v>
      </c>
      <c r="T153" s="16">
        <f t="shared" si="228"/>
        <v>70</v>
      </c>
      <c r="U153" s="32">
        <f t="shared" si="229"/>
        <v>3500</v>
      </c>
      <c r="V153" s="16">
        <f t="shared" si="230"/>
        <v>70</v>
      </c>
      <c r="W153" s="32">
        <f t="shared" si="231"/>
        <v>3500</v>
      </c>
      <c r="X153" s="16">
        <f t="shared" si="232"/>
        <v>70</v>
      </c>
      <c r="Y153" s="32">
        <f t="shared" si="233"/>
        <v>3500</v>
      </c>
      <c r="Z153" s="19"/>
    </row>
    <row r="154" spans="1:27" ht="15.75" customHeight="1" x14ac:dyDescent="0.35">
      <c r="A154" s="11">
        <v>10945</v>
      </c>
      <c r="B154" s="11">
        <v>120</v>
      </c>
      <c r="C154" s="93" t="s">
        <v>970</v>
      </c>
      <c r="D154" s="21" t="s">
        <v>207</v>
      </c>
      <c r="E154" s="23" t="s">
        <v>208</v>
      </c>
      <c r="F154" s="12">
        <v>1</v>
      </c>
      <c r="G154" s="12" t="s">
        <v>32</v>
      </c>
      <c r="H154" s="12">
        <v>1</v>
      </c>
      <c r="I154" s="12" t="s">
        <v>32</v>
      </c>
      <c r="J154" s="14">
        <v>13200</v>
      </c>
      <c r="K154" s="14">
        <v>18000</v>
      </c>
      <c r="L154" s="14">
        <v>23400</v>
      </c>
      <c r="M154" s="14">
        <f t="shared" si="225"/>
        <v>20020</v>
      </c>
      <c r="N154" s="14">
        <v>6500</v>
      </c>
      <c r="O154" s="14">
        <v>14000</v>
      </c>
      <c r="P154" s="15">
        <v>0.28000000000000003</v>
      </c>
      <c r="Q154" s="15">
        <f t="shared" si="174"/>
        <v>3920.0000000000005</v>
      </c>
      <c r="R154" s="16">
        <v>0</v>
      </c>
      <c r="S154" s="32">
        <f t="shared" si="227"/>
        <v>0</v>
      </c>
      <c r="T154" s="16">
        <v>4000</v>
      </c>
      <c r="U154" s="32">
        <f t="shared" si="229"/>
        <v>1120</v>
      </c>
      <c r="V154" s="16">
        <v>5000</v>
      </c>
      <c r="W154" s="32">
        <f t="shared" si="231"/>
        <v>1400.0000000000002</v>
      </c>
      <c r="X154" s="16">
        <v>5000</v>
      </c>
      <c r="Y154" s="32">
        <f t="shared" si="233"/>
        <v>1400.0000000000002</v>
      </c>
      <c r="Z154" s="19"/>
    </row>
    <row r="156" spans="1:27" s="123" customFormat="1" ht="19.5" customHeight="1" x14ac:dyDescent="0.35">
      <c r="B156" s="24"/>
      <c r="C156" s="353" t="s">
        <v>577</v>
      </c>
      <c r="D156" s="353"/>
      <c r="E156" s="353"/>
      <c r="F156" s="142"/>
      <c r="G156" s="26"/>
      <c r="H156" s="26"/>
      <c r="I156" s="128"/>
      <c r="J156" s="127" t="s">
        <v>577</v>
      </c>
      <c r="K156" s="142"/>
      <c r="L156" s="142"/>
      <c r="M156" s="24"/>
      <c r="N156" s="26"/>
      <c r="O156" s="26"/>
      <c r="P156" s="26"/>
      <c r="Q156" s="26" t="s">
        <v>577</v>
      </c>
      <c r="R156" s="24"/>
      <c r="S156" s="27"/>
      <c r="T156" s="28"/>
      <c r="U156" s="28"/>
      <c r="V156" s="28"/>
      <c r="W156" s="28" t="s">
        <v>577</v>
      </c>
      <c r="X156" s="28"/>
      <c r="Y156" s="28"/>
      <c r="Z156" s="28"/>
      <c r="AA156" s="24"/>
    </row>
    <row r="157" spans="1:27" s="140" customFormat="1" ht="17.5" customHeight="1" x14ac:dyDescent="0.35">
      <c r="C157" s="351" t="s">
        <v>578</v>
      </c>
      <c r="D157" s="351"/>
      <c r="E157" s="351"/>
      <c r="F157" s="134"/>
      <c r="G157" s="132"/>
      <c r="H157" s="132"/>
      <c r="J157" s="132" t="s">
        <v>789</v>
      </c>
      <c r="N157" s="132"/>
      <c r="O157" s="132"/>
      <c r="P157" s="132"/>
      <c r="Q157" s="132" t="s">
        <v>790</v>
      </c>
      <c r="T157" s="133"/>
      <c r="U157" s="133"/>
      <c r="V157" s="133"/>
      <c r="W157" s="133" t="s">
        <v>688</v>
      </c>
      <c r="X157" s="133"/>
      <c r="Y157" s="133"/>
      <c r="Z157" s="133"/>
    </row>
    <row r="158" spans="1:27" s="140" customFormat="1" ht="17.5" customHeight="1" x14ac:dyDescent="0.35">
      <c r="C158" s="351" t="s">
        <v>614</v>
      </c>
      <c r="D158" s="351"/>
      <c r="E158" s="351"/>
      <c r="F158" s="134"/>
      <c r="G158" s="132"/>
      <c r="H158" s="132"/>
      <c r="J158" s="132" t="s">
        <v>686</v>
      </c>
      <c r="N158" s="132"/>
      <c r="O158" s="132"/>
      <c r="P158" s="132"/>
      <c r="Q158" s="132" t="s">
        <v>615</v>
      </c>
      <c r="T158" s="133"/>
      <c r="U158" s="133"/>
      <c r="V158" s="133"/>
      <c r="W158" s="133" t="s">
        <v>616</v>
      </c>
      <c r="X158" s="133"/>
      <c r="Y158" s="133"/>
      <c r="Z158" s="133"/>
    </row>
    <row r="159" spans="1:27" s="140" customFormat="1" ht="17.5" customHeight="1" x14ac:dyDescent="0.35">
      <c r="C159" s="351" t="s">
        <v>677</v>
      </c>
      <c r="D159" s="351"/>
      <c r="E159" s="351"/>
      <c r="F159" s="134"/>
      <c r="G159" s="132"/>
      <c r="H159" s="132"/>
      <c r="J159" s="132" t="s">
        <v>687</v>
      </c>
      <c r="N159" s="132"/>
      <c r="O159" s="132"/>
      <c r="P159" s="132"/>
      <c r="Q159" s="132" t="s">
        <v>86</v>
      </c>
      <c r="T159" s="133"/>
      <c r="U159" s="133"/>
      <c r="V159" s="133"/>
      <c r="W159" s="133" t="s">
        <v>87</v>
      </c>
      <c r="X159" s="133"/>
      <c r="Y159" s="133"/>
      <c r="Z159" s="133"/>
    </row>
    <row r="160" spans="1:27" s="118" customFormat="1" ht="17.5" customHeight="1" x14ac:dyDescent="0.35">
      <c r="C160" s="123"/>
      <c r="F160" s="29"/>
      <c r="G160" s="30"/>
      <c r="H160" s="30"/>
      <c r="I160" s="30"/>
      <c r="L160" s="123"/>
      <c r="N160" s="30"/>
      <c r="O160" s="30"/>
      <c r="P160" s="30"/>
      <c r="Q160" s="30"/>
      <c r="T160" s="31"/>
      <c r="U160" s="31"/>
      <c r="V160" s="31"/>
      <c r="W160" s="31"/>
      <c r="X160" s="31"/>
      <c r="Y160" s="31"/>
      <c r="Z160" s="31"/>
    </row>
    <row r="161" spans="1:26" s="118" customFormat="1" ht="17.5" customHeight="1" x14ac:dyDescent="0.35">
      <c r="C161" s="123"/>
      <c r="F161" s="29"/>
      <c r="G161" s="30"/>
      <c r="H161" s="30"/>
      <c r="I161" s="30"/>
      <c r="L161" s="123"/>
      <c r="N161" s="30"/>
      <c r="O161" s="30"/>
      <c r="P161" s="30"/>
      <c r="Q161" s="30"/>
      <c r="T161" s="31"/>
      <c r="U161" s="31"/>
      <c r="V161" s="31"/>
      <c r="W161" s="31"/>
      <c r="X161" s="31"/>
      <c r="Y161" s="31"/>
      <c r="Z161" s="31"/>
    </row>
    <row r="162" spans="1:26" s="141" customFormat="1" ht="27.5" customHeight="1" x14ac:dyDescent="0.3">
      <c r="A162" s="352" t="s">
        <v>1160</v>
      </c>
      <c r="B162" s="352"/>
      <c r="C162" s="352"/>
      <c r="D162" s="352"/>
      <c r="E162" s="352"/>
      <c r="F162" s="352"/>
      <c r="G162" s="352"/>
      <c r="H162" s="352"/>
      <c r="I162" s="352"/>
      <c r="J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</row>
    <row r="163" spans="1:26" s="141" customFormat="1" ht="21.5" customHeight="1" x14ac:dyDescent="0.3">
      <c r="A163" s="336" t="s">
        <v>579</v>
      </c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  <c r="W163" s="336"/>
      <c r="X163" s="336"/>
      <c r="Y163" s="336"/>
      <c r="Z163" s="336"/>
    </row>
    <row r="164" spans="1:26" s="7" customFormat="1" ht="19" customHeight="1" x14ac:dyDescent="0.3">
      <c r="A164" s="337" t="s">
        <v>13</v>
      </c>
      <c r="B164" s="339" t="s">
        <v>12</v>
      </c>
      <c r="C164" s="341" t="s">
        <v>1158</v>
      </c>
      <c r="D164" s="342" t="s">
        <v>14</v>
      </c>
      <c r="E164" s="344" t="s">
        <v>15</v>
      </c>
      <c r="F164" s="346" t="s">
        <v>776</v>
      </c>
      <c r="G164" s="348" t="s">
        <v>16</v>
      </c>
      <c r="H164" s="349" t="s">
        <v>17</v>
      </c>
      <c r="I164" s="349" t="s">
        <v>18</v>
      </c>
      <c r="J164" s="328" t="s">
        <v>19</v>
      </c>
      <c r="K164" s="328"/>
      <c r="L164" s="328"/>
      <c r="M164" s="330" t="s">
        <v>1161</v>
      </c>
      <c r="N164" s="330" t="s">
        <v>20</v>
      </c>
      <c r="O164" s="330" t="s">
        <v>1162</v>
      </c>
      <c r="P164" s="332" t="s">
        <v>21</v>
      </c>
      <c r="Q164" s="334" t="s">
        <v>22</v>
      </c>
      <c r="R164" s="329" t="s">
        <v>23</v>
      </c>
      <c r="S164" s="329"/>
      <c r="T164" s="329" t="s">
        <v>24</v>
      </c>
      <c r="U164" s="329"/>
      <c r="V164" s="329" t="s">
        <v>25</v>
      </c>
      <c r="W164" s="329"/>
      <c r="X164" s="329" t="s">
        <v>26</v>
      </c>
      <c r="Y164" s="329"/>
      <c r="Z164" s="6" t="s">
        <v>27</v>
      </c>
    </row>
    <row r="165" spans="1:26" s="7" customFormat="1" ht="21" customHeight="1" x14ac:dyDescent="0.3">
      <c r="A165" s="338"/>
      <c r="B165" s="340"/>
      <c r="C165" s="341"/>
      <c r="D165" s="343"/>
      <c r="E165" s="345"/>
      <c r="F165" s="347"/>
      <c r="G165" s="348"/>
      <c r="H165" s="350"/>
      <c r="I165" s="350"/>
      <c r="J165" s="8">
        <v>2561</v>
      </c>
      <c r="K165" s="8">
        <v>2562</v>
      </c>
      <c r="L165" s="8">
        <v>2563</v>
      </c>
      <c r="M165" s="331"/>
      <c r="N165" s="331"/>
      <c r="O165" s="331"/>
      <c r="P165" s="333"/>
      <c r="Q165" s="335"/>
      <c r="R165" s="137" t="s">
        <v>28</v>
      </c>
      <c r="S165" s="137" t="s">
        <v>29</v>
      </c>
      <c r="T165" s="137" t="s">
        <v>28</v>
      </c>
      <c r="U165" s="137" t="s">
        <v>29</v>
      </c>
      <c r="V165" s="137" t="s">
        <v>28</v>
      </c>
      <c r="W165" s="137" t="s">
        <v>29</v>
      </c>
      <c r="X165" s="137" t="s">
        <v>28</v>
      </c>
      <c r="Y165" s="137" t="s">
        <v>29</v>
      </c>
      <c r="Z165" s="139"/>
    </row>
    <row r="166" spans="1:26" ht="15.75" customHeight="1" x14ac:dyDescent="0.35">
      <c r="A166" s="11">
        <v>10945</v>
      </c>
      <c r="B166" s="11">
        <v>121</v>
      </c>
      <c r="C166" s="93" t="s">
        <v>971</v>
      </c>
      <c r="D166" s="21" t="s">
        <v>209</v>
      </c>
      <c r="E166" s="33" t="s">
        <v>210</v>
      </c>
      <c r="F166" s="12">
        <v>1</v>
      </c>
      <c r="G166" s="12" t="s">
        <v>32</v>
      </c>
      <c r="H166" s="12">
        <v>1</v>
      </c>
      <c r="I166" s="12" t="s">
        <v>32</v>
      </c>
      <c r="J166" s="14"/>
      <c r="K166" s="14">
        <v>300</v>
      </c>
      <c r="L166" s="14">
        <v>600</v>
      </c>
      <c r="M166" s="14">
        <f>(J166+K166+L166)/2*1.1</f>
        <v>495.00000000000006</v>
      </c>
      <c r="N166" s="14">
        <v>0</v>
      </c>
      <c r="O166" s="14">
        <v>500</v>
      </c>
      <c r="P166" s="15">
        <v>1.19</v>
      </c>
      <c r="Q166" s="15">
        <f>O166*P166</f>
        <v>595</v>
      </c>
      <c r="R166" s="16">
        <v>500</v>
      </c>
      <c r="S166" s="32">
        <f t="shared" ref="S166:S167" si="276">P166*R166</f>
        <v>595</v>
      </c>
      <c r="T166" s="16">
        <v>0</v>
      </c>
      <c r="U166" s="32">
        <f t="shared" ref="U166:U167" si="277">P166*T166</f>
        <v>0</v>
      </c>
      <c r="V166" s="16">
        <v>0</v>
      </c>
      <c r="W166" s="32">
        <f t="shared" ref="W166:W167" si="278">P166*V166</f>
        <v>0</v>
      </c>
      <c r="X166" s="16">
        <v>0</v>
      </c>
      <c r="Y166" s="32">
        <f t="shared" ref="Y166:Y167" si="279">P166*X166</f>
        <v>0</v>
      </c>
      <c r="Z166" s="19"/>
    </row>
    <row r="167" spans="1:26" ht="15.75" customHeight="1" x14ac:dyDescent="0.35">
      <c r="A167" s="11">
        <v>10945</v>
      </c>
      <c r="B167" s="11">
        <v>122</v>
      </c>
      <c r="C167" s="93" t="s">
        <v>972</v>
      </c>
      <c r="D167" s="21" t="s">
        <v>211</v>
      </c>
      <c r="E167" s="23" t="s">
        <v>720</v>
      </c>
      <c r="F167" s="12">
        <v>1</v>
      </c>
      <c r="G167" s="12" t="s">
        <v>62</v>
      </c>
      <c r="H167" s="12">
        <v>1</v>
      </c>
      <c r="I167" s="12" t="s">
        <v>62</v>
      </c>
      <c r="J167" s="14">
        <v>1200</v>
      </c>
      <c r="K167" s="14">
        <v>1000</v>
      </c>
      <c r="L167" s="14">
        <v>1320</v>
      </c>
      <c r="M167" s="14">
        <f t="shared" ref="M167:M194" si="280">(J167+K167+L167)/3*1.1</f>
        <v>1290.6666666666667</v>
      </c>
      <c r="N167" s="14">
        <v>0</v>
      </c>
      <c r="O167" s="14">
        <v>1200</v>
      </c>
      <c r="P167" s="15">
        <v>2.375</v>
      </c>
      <c r="Q167" s="15">
        <f>O167*P167</f>
        <v>2850</v>
      </c>
      <c r="R167" s="16">
        <f t="shared" ref="R167" si="281">O167/4</f>
        <v>300</v>
      </c>
      <c r="S167" s="32">
        <f t="shared" si="276"/>
        <v>712.5</v>
      </c>
      <c r="T167" s="16">
        <f t="shared" ref="T167" si="282">O167/4</f>
        <v>300</v>
      </c>
      <c r="U167" s="32">
        <f t="shared" si="277"/>
        <v>712.5</v>
      </c>
      <c r="V167" s="16">
        <f t="shared" ref="V167" si="283">O167/4</f>
        <v>300</v>
      </c>
      <c r="W167" s="32">
        <f t="shared" si="278"/>
        <v>712.5</v>
      </c>
      <c r="X167" s="16">
        <f t="shared" ref="X167" si="284">O167/4</f>
        <v>300</v>
      </c>
      <c r="Y167" s="32">
        <f t="shared" si="279"/>
        <v>712.5</v>
      </c>
      <c r="Z167" s="19"/>
    </row>
    <row r="168" spans="1:26" ht="15.75" customHeight="1" x14ac:dyDescent="0.35">
      <c r="A168" s="11">
        <v>10945</v>
      </c>
      <c r="B168" s="11">
        <v>123</v>
      </c>
      <c r="C168" s="93" t="s">
        <v>973</v>
      </c>
      <c r="D168" s="21" t="s">
        <v>211</v>
      </c>
      <c r="E168" s="33" t="s">
        <v>212</v>
      </c>
      <c r="F168" s="12">
        <v>1</v>
      </c>
      <c r="G168" s="12" t="s">
        <v>62</v>
      </c>
      <c r="H168" s="12">
        <v>1</v>
      </c>
      <c r="I168" s="12" t="s">
        <v>62</v>
      </c>
      <c r="J168" s="14">
        <v>34200</v>
      </c>
      <c r="K168" s="14">
        <v>19500</v>
      </c>
      <c r="L168" s="14">
        <v>37800</v>
      </c>
      <c r="M168" s="14">
        <f t="shared" si="280"/>
        <v>33550</v>
      </c>
      <c r="N168" s="14">
        <v>7500</v>
      </c>
      <c r="O168" s="14">
        <v>26000</v>
      </c>
      <c r="P168" s="15">
        <v>0.5</v>
      </c>
      <c r="Q168" s="15">
        <f>O168*P168</f>
        <v>13000</v>
      </c>
      <c r="R168" s="16">
        <v>0</v>
      </c>
      <c r="S168" s="32">
        <f>P168*R168</f>
        <v>0</v>
      </c>
      <c r="T168" s="16">
        <v>10000</v>
      </c>
      <c r="U168" s="32">
        <f>P168*T168</f>
        <v>5000</v>
      </c>
      <c r="V168" s="16">
        <v>10000</v>
      </c>
      <c r="W168" s="32">
        <f>P168*V168</f>
        <v>5000</v>
      </c>
      <c r="X168" s="16">
        <v>6000</v>
      </c>
      <c r="Y168" s="32">
        <f>P168*X168</f>
        <v>3000</v>
      </c>
      <c r="Z168" s="19"/>
    </row>
    <row r="169" spans="1:26" ht="15.75" customHeight="1" x14ac:dyDescent="0.35">
      <c r="A169" s="11">
        <v>10945</v>
      </c>
      <c r="B169" s="11">
        <v>124</v>
      </c>
      <c r="C169" s="93" t="s">
        <v>974</v>
      </c>
      <c r="D169" s="21" t="s">
        <v>213</v>
      </c>
      <c r="E169" s="23" t="s">
        <v>652</v>
      </c>
      <c r="F169" s="12">
        <v>1</v>
      </c>
      <c r="G169" s="12" t="s">
        <v>45</v>
      </c>
      <c r="H169" s="12">
        <v>1</v>
      </c>
      <c r="I169" s="12" t="s">
        <v>46</v>
      </c>
      <c r="J169" s="14">
        <v>60</v>
      </c>
      <c r="K169" s="14">
        <v>180</v>
      </c>
      <c r="L169" s="14">
        <v>60</v>
      </c>
      <c r="M169" s="14">
        <f t="shared" si="280"/>
        <v>110.00000000000001</v>
      </c>
      <c r="N169" s="14">
        <v>150</v>
      </c>
      <c r="O169" s="14">
        <v>0</v>
      </c>
      <c r="P169" s="15">
        <v>3.39</v>
      </c>
      <c r="Q169" s="15">
        <f>O169*P169</f>
        <v>0</v>
      </c>
      <c r="R169" s="16">
        <v>0</v>
      </c>
      <c r="S169" s="32">
        <f t="shared" ref="S169" si="285">P169*R169</f>
        <v>0</v>
      </c>
      <c r="T169" s="16">
        <v>0</v>
      </c>
      <c r="U169" s="32">
        <f t="shared" ref="U169" si="286">P169*T169</f>
        <v>0</v>
      </c>
      <c r="V169" s="16">
        <v>0</v>
      </c>
      <c r="W169" s="32">
        <f t="shared" ref="W169" si="287">P169*V169</f>
        <v>0</v>
      </c>
      <c r="X169" s="16">
        <v>0</v>
      </c>
      <c r="Y169" s="32">
        <f t="shared" ref="Y169" si="288">P169*X169</f>
        <v>0</v>
      </c>
      <c r="Z169" s="19"/>
    </row>
    <row r="170" spans="1:26" ht="15.75" customHeight="1" x14ac:dyDescent="0.35">
      <c r="A170" s="11">
        <v>10945</v>
      </c>
      <c r="B170" s="11">
        <v>125</v>
      </c>
      <c r="C170" s="93" t="s">
        <v>975</v>
      </c>
      <c r="D170" s="21" t="s">
        <v>214</v>
      </c>
      <c r="E170" s="23" t="s">
        <v>215</v>
      </c>
      <c r="F170" s="12">
        <v>1</v>
      </c>
      <c r="G170" s="12" t="s">
        <v>32</v>
      </c>
      <c r="H170" s="12">
        <v>1</v>
      </c>
      <c r="I170" s="12" t="s">
        <v>32</v>
      </c>
      <c r="J170" s="14">
        <v>718200</v>
      </c>
      <c r="K170" s="14">
        <v>855000</v>
      </c>
      <c r="L170" s="14">
        <v>1202600</v>
      </c>
      <c r="M170" s="14">
        <f t="shared" si="280"/>
        <v>1017793.3333333334</v>
      </c>
      <c r="N170" s="14">
        <v>20000</v>
      </c>
      <c r="O170" s="14">
        <v>1000000</v>
      </c>
      <c r="P170" s="15">
        <v>0.23</v>
      </c>
      <c r="Q170" s="15">
        <f t="shared" si="174"/>
        <v>230000</v>
      </c>
      <c r="R170" s="16">
        <f t="shared" si="226"/>
        <v>250000</v>
      </c>
      <c r="S170" s="32">
        <f t="shared" si="227"/>
        <v>57500</v>
      </c>
      <c r="T170" s="16">
        <f t="shared" si="228"/>
        <v>250000</v>
      </c>
      <c r="U170" s="32">
        <f t="shared" si="229"/>
        <v>57500</v>
      </c>
      <c r="V170" s="16">
        <f t="shared" si="230"/>
        <v>250000</v>
      </c>
      <c r="W170" s="32">
        <f t="shared" si="231"/>
        <v>57500</v>
      </c>
      <c r="X170" s="16">
        <f t="shared" si="232"/>
        <v>250000</v>
      </c>
      <c r="Y170" s="32">
        <f t="shared" si="233"/>
        <v>57500</v>
      </c>
      <c r="Z170" s="19"/>
    </row>
    <row r="171" spans="1:26" ht="15.75" customHeight="1" x14ac:dyDescent="0.35">
      <c r="A171" s="11">
        <v>10945</v>
      </c>
      <c r="B171" s="11">
        <v>126</v>
      </c>
      <c r="C171" s="93" t="s">
        <v>976</v>
      </c>
      <c r="D171" s="21" t="s">
        <v>216</v>
      </c>
      <c r="E171" s="33" t="s">
        <v>653</v>
      </c>
      <c r="F171" s="12">
        <v>1</v>
      </c>
      <c r="G171" s="12" t="s">
        <v>45</v>
      </c>
      <c r="H171" s="12">
        <v>1</v>
      </c>
      <c r="I171" s="12" t="s">
        <v>46</v>
      </c>
      <c r="J171" s="14">
        <v>682</v>
      </c>
      <c r="K171" s="14">
        <v>460</v>
      </c>
      <c r="L171" s="14">
        <v>629</v>
      </c>
      <c r="M171" s="14">
        <f t="shared" si="280"/>
        <v>649.36666666666679</v>
      </c>
      <c r="N171" s="14">
        <v>126</v>
      </c>
      <c r="O171" s="14">
        <v>400</v>
      </c>
      <c r="P171" s="15">
        <v>15</v>
      </c>
      <c r="Q171" s="15">
        <f t="shared" si="174"/>
        <v>6000</v>
      </c>
      <c r="R171" s="16">
        <f>O171/4</f>
        <v>100</v>
      </c>
      <c r="S171" s="32">
        <f>P171*R171</f>
        <v>1500</v>
      </c>
      <c r="T171" s="16">
        <f>O171/4</f>
        <v>100</v>
      </c>
      <c r="U171" s="32">
        <f>P171*T171</f>
        <v>1500</v>
      </c>
      <c r="V171" s="16">
        <f>O171/4</f>
        <v>100</v>
      </c>
      <c r="W171" s="32">
        <f>V171*P171</f>
        <v>1500</v>
      </c>
      <c r="X171" s="16">
        <f>O171/4</f>
        <v>100</v>
      </c>
      <c r="Y171" s="32">
        <f>P171*X171</f>
        <v>1500</v>
      </c>
      <c r="Z171" s="19"/>
    </row>
    <row r="172" spans="1:26" ht="15.75" customHeight="1" x14ac:dyDescent="0.35">
      <c r="A172" s="11">
        <v>10945</v>
      </c>
      <c r="B172" s="11">
        <v>127</v>
      </c>
      <c r="C172" s="93" t="s">
        <v>1216</v>
      </c>
      <c r="D172" s="21" t="s">
        <v>217</v>
      </c>
      <c r="E172" s="33" t="s">
        <v>1212</v>
      </c>
      <c r="F172" s="12">
        <v>1</v>
      </c>
      <c r="G172" s="12" t="s">
        <v>32</v>
      </c>
      <c r="H172" s="12">
        <v>1</v>
      </c>
      <c r="I172" s="12" t="s">
        <v>32</v>
      </c>
      <c r="J172" s="14"/>
      <c r="K172" s="14"/>
      <c r="L172" s="14"/>
      <c r="M172" s="14">
        <v>120000</v>
      </c>
      <c r="N172" s="14">
        <v>0</v>
      </c>
      <c r="O172" s="14">
        <v>120000</v>
      </c>
      <c r="P172" s="15">
        <v>0.3</v>
      </c>
      <c r="Q172" s="15">
        <f t="shared" ref="Q172" si="289">O172*P172</f>
        <v>36000</v>
      </c>
      <c r="R172" s="16">
        <f t="shared" ref="R172" si="290">O172/4</f>
        <v>30000</v>
      </c>
      <c r="S172" s="32">
        <f t="shared" ref="S172" si="291">P172*R172</f>
        <v>9000</v>
      </c>
      <c r="T172" s="16">
        <f t="shared" ref="T172" si="292">O172/4</f>
        <v>30000</v>
      </c>
      <c r="U172" s="32">
        <f t="shared" ref="U172" si="293">P172*T172</f>
        <v>9000</v>
      </c>
      <c r="V172" s="16">
        <f t="shared" ref="V172" si="294">O172/4</f>
        <v>30000</v>
      </c>
      <c r="W172" s="32">
        <f t="shared" ref="W172" si="295">V172*P172</f>
        <v>9000</v>
      </c>
      <c r="X172" s="16">
        <f t="shared" ref="X172" si="296">O172/4</f>
        <v>30000</v>
      </c>
      <c r="Y172" s="32">
        <f t="shared" ref="Y172" si="297">P172*X172</f>
        <v>9000</v>
      </c>
      <c r="Z172" s="19"/>
    </row>
    <row r="173" spans="1:26" ht="15.75" customHeight="1" x14ac:dyDescent="0.35">
      <c r="A173" s="11">
        <v>10945</v>
      </c>
      <c r="B173" s="11">
        <v>128</v>
      </c>
      <c r="C173" s="93" t="s">
        <v>977</v>
      </c>
      <c r="D173" s="21" t="s">
        <v>217</v>
      </c>
      <c r="E173" s="33" t="s">
        <v>1211</v>
      </c>
      <c r="F173" s="12">
        <v>1</v>
      </c>
      <c r="G173" s="12" t="s">
        <v>60</v>
      </c>
      <c r="H173" s="12">
        <v>1</v>
      </c>
      <c r="I173" s="12" t="s">
        <v>49</v>
      </c>
      <c r="J173" s="14">
        <v>7020</v>
      </c>
      <c r="K173" s="14">
        <v>5450</v>
      </c>
      <c r="L173" s="14">
        <v>4560</v>
      </c>
      <c r="M173" s="14">
        <f t="shared" si="280"/>
        <v>6244.3333333333339</v>
      </c>
      <c r="N173" s="14">
        <v>1200</v>
      </c>
      <c r="O173" s="14">
        <v>5000</v>
      </c>
      <c r="P173" s="15">
        <v>9</v>
      </c>
      <c r="Q173" s="15">
        <f t="shared" si="174"/>
        <v>45000</v>
      </c>
      <c r="R173" s="16">
        <f t="shared" ref="R173:R228" si="298">O173/4</f>
        <v>1250</v>
      </c>
      <c r="S173" s="32">
        <f t="shared" ref="S173:S229" si="299">P173*R173</f>
        <v>11250</v>
      </c>
      <c r="T173" s="16">
        <f t="shared" ref="T173:T228" si="300">O173/4</f>
        <v>1250</v>
      </c>
      <c r="U173" s="32">
        <f t="shared" ref="U173:U216" si="301">P173*T173</f>
        <v>11250</v>
      </c>
      <c r="V173" s="16">
        <f t="shared" ref="V173:V228" si="302">O173/4</f>
        <v>1250</v>
      </c>
      <c r="W173" s="32">
        <f t="shared" ref="W173:W224" si="303">V173*P173</f>
        <v>11250</v>
      </c>
      <c r="X173" s="16">
        <f t="shared" ref="X173:X228" si="304">O173/4</f>
        <v>1250</v>
      </c>
      <c r="Y173" s="32">
        <f t="shared" ref="Y173:Y229" si="305">P173*X173</f>
        <v>11250</v>
      </c>
      <c r="Z173" s="19"/>
    </row>
    <row r="174" spans="1:26" ht="15.75" customHeight="1" x14ac:dyDescent="0.35">
      <c r="A174" s="11">
        <v>10945</v>
      </c>
      <c r="B174" s="11">
        <v>129</v>
      </c>
      <c r="C174" s="93" t="s">
        <v>978</v>
      </c>
      <c r="D174" s="21" t="s">
        <v>218</v>
      </c>
      <c r="E174" s="23" t="s">
        <v>219</v>
      </c>
      <c r="F174" s="12">
        <v>1</v>
      </c>
      <c r="G174" s="12" t="s">
        <v>32</v>
      </c>
      <c r="H174" s="12">
        <v>1</v>
      </c>
      <c r="I174" s="12" t="s">
        <v>32</v>
      </c>
      <c r="J174" s="14">
        <v>1800</v>
      </c>
      <c r="K174" s="14">
        <v>1700</v>
      </c>
      <c r="L174" s="14">
        <v>1500</v>
      </c>
      <c r="M174" s="14">
        <f t="shared" si="280"/>
        <v>1833.3333333333335</v>
      </c>
      <c r="N174" s="14">
        <v>500</v>
      </c>
      <c r="O174" s="14">
        <v>1400</v>
      </c>
      <c r="P174" s="15">
        <v>2</v>
      </c>
      <c r="Q174" s="15">
        <f t="shared" si="174"/>
        <v>2800</v>
      </c>
      <c r="R174" s="16">
        <v>0</v>
      </c>
      <c r="S174" s="32">
        <f t="shared" si="299"/>
        <v>0</v>
      </c>
      <c r="T174" s="16">
        <v>400</v>
      </c>
      <c r="U174" s="32">
        <f t="shared" si="301"/>
        <v>800</v>
      </c>
      <c r="V174" s="16">
        <v>500</v>
      </c>
      <c r="W174" s="32">
        <f t="shared" si="303"/>
        <v>1000</v>
      </c>
      <c r="X174" s="16">
        <v>500</v>
      </c>
      <c r="Y174" s="32">
        <f t="shared" si="305"/>
        <v>1000</v>
      </c>
      <c r="Z174" s="19"/>
    </row>
    <row r="175" spans="1:26" ht="15.75" customHeight="1" x14ac:dyDescent="0.35">
      <c r="A175" s="11">
        <v>10945</v>
      </c>
      <c r="B175" s="11">
        <v>130</v>
      </c>
      <c r="C175" s="93" t="s">
        <v>979</v>
      </c>
      <c r="D175" s="13" t="s">
        <v>220</v>
      </c>
      <c r="E175" s="36" t="s">
        <v>622</v>
      </c>
      <c r="F175" s="12">
        <v>1</v>
      </c>
      <c r="G175" s="12" t="s">
        <v>75</v>
      </c>
      <c r="H175" s="12">
        <v>1</v>
      </c>
      <c r="I175" s="12" t="s">
        <v>49</v>
      </c>
      <c r="J175" s="14">
        <v>10</v>
      </c>
      <c r="K175" s="14">
        <v>0</v>
      </c>
      <c r="L175" s="14">
        <v>7</v>
      </c>
      <c r="M175" s="14">
        <f t="shared" si="280"/>
        <v>6.2333333333333343</v>
      </c>
      <c r="N175" s="14">
        <v>0</v>
      </c>
      <c r="O175" s="14">
        <v>6</v>
      </c>
      <c r="P175" s="15">
        <v>9.7200000000000006</v>
      </c>
      <c r="Q175" s="15">
        <f t="shared" si="174"/>
        <v>58.320000000000007</v>
      </c>
      <c r="R175" s="16">
        <v>6</v>
      </c>
      <c r="S175" s="32">
        <f t="shared" ref="S175:S176" si="306">P175*R175</f>
        <v>58.320000000000007</v>
      </c>
      <c r="T175" s="16">
        <v>0</v>
      </c>
      <c r="U175" s="32">
        <f t="shared" ref="U175:U176" si="307">P175*T175</f>
        <v>0</v>
      </c>
      <c r="V175" s="16">
        <v>0</v>
      </c>
      <c r="W175" s="32">
        <f t="shared" ref="W175:W176" si="308">V175*P175</f>
        <v>0</v>
      </c>
      <c r="X175" s="16">
        <v>0</v>
      </c>
      <c r="Y175" s="32">
        <f t="shared" ref="Y175:Y176" si="309">P175*X175</f>
        <v>0</v>
      </c>
      <c r="Z175" s="19"/>
    </row>
    <row r="176" spans="1:26" ht="15.75" customHeight="1" x14ac:dyDescent="0.35">
      <c r="A176" s="11">
        <v>10945</v>
      </c>
      <c r="B176" s="11">
        <v>131</v>
      </c>
      <c r="C176" s="93" t="s">
        <v>980</v>
      </c>
      <c r="D176" s="13" t="s">
        <v>220</v>
      </c>
      <c r="E176" s="36" t="s">
        <v>221</v>
      </c>
      <c r="F176" s="12">
        <v>1</v>
      </c>
      <c r="G176" s="12" t="s">
        <v>46</v>
      </c>
      <c r="H176" s="12">
        <v>1</v>
      </c>
      <c r="I176" s="12" t="s">
        <v>46</v>
      </c>
      <c r="J176" s="14">
        <v>132</v>
      </c>
      <c r="K176" s="14">
        <v>300</v>
      </c>
      <c r="L176" s="14">
        <v>120</v>
      </c>
      <c r="M176" s="14">
        <f t="shared" si="280"/>
        <v>202.4</v>
      </c>
      <c r="N176" s="14">
        <v>30</v>
      </c>
      <c r="O176" s="14">
        <v>200</v>
      </c>
      <c r="P176" s="15">
        <v>9.7200000000000006</v>
      </c>
      <c r="Q176" s="15">
        <f t="shared" si="174"/>
        <v>1944.0000000000002</v>
      </c>
      <c r="R176" s="16">
        <f t="shared" ref="R176" si="310">O176/4</f>
        <v>50</v>
      </c>
      <c r="S176" s="32">
        <f t="shared" si="306"/>
        <v>486.00000000000006</v>
      </c>
      <c r="T176" s="16">
        <f t="shared" ref="T176" si="311">O176/4</f>
        <v>50</v>
      </c>
      <c r="U176" s="32">
        <f t="shared" si="307"/>
        <v>486.00000000000006</v>
      </c>
      <c r="V176" s="16">
        <f t="shared" ref="V176" si="312">O176/4</f>
        <v>50</v>
      </c>
      <c r="W176" s="32">
        <f t="shared" si="308"/>
        <v>486.00000000000006</v>
      </c>
      <c r="X176" s="16">
        <f t="shared" ref="X176" si="313">O176/4</f>
        <v>50</v>
      </c>
      <c r="Y176" s="32">
        <f t="shared" si="309"/>
        <v>486.00000000000006</v>
      </c>
      <c r="Z176" s="19"/>
    </row>
    <row r="177" spans="1:26" ht="15.75" customHeight="1" x14ac:dyDescent="0.35">
      <c r="A177" s="11">
        <v>10945</v>
      </c>
      <c r="B177" s="11">
        <v>132</v>
      </c>
      <c r="C177" s="93" t="s">
        <v>981</v>
      </c>
      <c r="D177" s="13" t="s">
        <v>220</v>
      </c>
      <c r="E177" s="36" t="s">
        <v>818</v>
      </c>
      <c r="F177" s="12">
        <v>1</v>
      </c>
      <c r="G177" s="12" t="s">
        <v>46</v>
      </c>
      <c r="H177" s="12">
        <v>1</v>
      </c>
      <c r="I177" s="12" t="s">
        <v>46</v>
      </c>
      <c r="J177" s="14"/>
      <c r="K177" s="14">
        <v>46</v>
      </c>
      <c r="L177" s="14">
        <v>72</v>
      </c>
      <c r="M177" s="14">
        <f t="shared" si="280"/>
        <v>43.266666666666673</v>
      </c>
      <c r="N177" s="14">
        <v>0</v>
      </c>
      <c r="O177" s="14">
        <v>40</v>
      </c>
      <c r="P177" s="15">
        <v>65</v>
      </c>
      <c r="Q177" s="15">
        <f t="shared" ref="Q177" si="314">O177*P177</f>
        <v>2600</v>
      </c>
      <c r="R177" s="16">
        <f t="shared" ref="R177" si="315">O177/4</f>
        <v>10</v>
      </c>
      <c r="S177" s="32">
        <f t="shared" ref="S177" si="316">P177*R177</f>
        <v>650</v>
      </c>
      <c r="T177" s="16">
        <f t="shared" ref="T177" si="317">O177/4</f>
        <v>10</v>
      </c>
      <c r="U177" s="32">
        <f t="shared" ref="U177" si="318">P177*T177</f>
        <v>650</v>
      </c>
      <c r="V177" s="16">
        <f t="shared" ref="V177" si="319">O177/4</f>
        <v>10</v>
      </c>
      <c r="W177" s="32">
        <f t="shared" ref="W177" si="320">V177*P177</f>
        <v>650</v>
      </c>
      <c r="X177" s="16">
        <f t="shared" ref="X177" si="321">O177/4</f>
        <v>10</v>
      </c>
      <c r="Y177" s="32">
        <f t="shared" ref="Y177" si="322">P177*X177</f>
        <v>650</v>
      </c>
      <c r="Z177" s="19"/>
    </row>
    <row r="178" spans="1:26" ht="15.75" customHeight="1" x14ac:dyDescent="0.35">
      <c r="A178" s="11">
        <v>10945</v>
      </c>
      <c r="B178" s="11">
        <v>133</v>
      </c>
      <c r="C178" s="93" t="s">
        <v>982</v>
      </c>
      <c r="D178" s="21" t="s">
        <v>222</v>
      </c>
      <c r="E178" s="33" t="s">
        <v>223</v>
      </c>
      <c r="F178" s="12">
        <v>1</v>
      </c>
      <c r="G178" s="12" t="s">
        <v>32</v>
      </c>
      <c r="H178" s="12">
        <v>1</v>
      </c>
      <c r="I178" s="12" t="s">
        <v>32</v>
      </c>
      <c r="J178" s="14">
        <v>18000</v>
      </c>
      <c r="K178" s="14">
        <v>10000</v>
      </c>
      <c r="L178" s="14">
        <v>14400</v>
      </c>
      <c r="M178" s="14">
        <f t="shared" si="280"/>
        <v>15546.666666666668</v>
      </c>
      <c r="N178" s="14">
        <v>10000</v>
      </c>
      <c r="O178" s="14">
        <v>6000</v>
      </c>
      <c r="P178" s="15">
        <v>0.18</v>
      </c>
      <c r="Q178" s="15">
        <f t="shared" si="174"/>
        <v>1080</v>
      </c>
      <c r="R178" s="16">
        <v>0</v>
      </c>
      <c r="S178" s="32">
        <f t="shared" si="299"/>
        <v>0</v>
      </c>
      <c r="T178" s="16">
        <v>0</v>
      </c>
      <c r="U178" s="32">
        <f t="shared" si="301"/>
        <v>0</v>
      </c>
      <c r="V178" s="16">
        <v>6000</v>
      </c>
      <c r="W178" s="32">
        <f t="shared" si="303"/>
        <v>1080</v>
      </c>
      <c r="X178" s="16">
        <v>0</v>
      </c>
      <c r="Y178" s="32">
        <f t="shared" si="305"/>
        <v>0</v>
      </c>
      <c r="Z178" s="19"/>
    </row>
    <row r="179" spans="1:26" ht="15.75" customHeight="1" x14ac:dyDescent="0.35">
      <c r="A179" s="11">
        <v>10945</v>
      </c>
      <c r="B179" s="11">
        <v>134</v>
      </c>
      <c r="C179" s="93" t="s">
        <v>983</v>
      </c>
      <c r="D179" s="21" t="s">
        <v>224</v>
      </c>
      <c r="E179" s="33" t="s">
        <v>225</v>
      </c>
      <c r="F179" s="12">
        <v>1</v>
      </c>
      <c r="G179" s="12" t="s">
        <v>32</v>
      </c>
      <c r="H179" s="12">
        <v>1</v>
      </c>
      <c r="I179" s="12" t="s">
        <v>32</v>
      </c>
      <c r="J179" s="14">
        <v>28800</v>
      </c>
      <c r="K179" s="14">
        <v>24000</v>
      </c>
      <c r="L179" s="14">
        <v>27600</v>
      </c>
      <c r="M179" s="14">
        <f t="shared" si="280"/>
        <v>29480.000000000004</v>
      </c>
      <c r="N179" s="14">
        <v>4000</v>
      </c>
      <c r="O179" s="14">
        <v>16000</v>
      </c>
      <c r="P179" s="15">
        <v>0.48</v>
      </c>
      <c r="Q179" s="15">
        <f t="shared" si="174"/>
        <v>7680</v>
      </c>
      <c r="R179" s="16">
        <f t="shared" si="298"/>
        <v>4000</v>
      </c>
      <c r="S179" s="32">
        <f t="shared" si="299"/>
        <v>1920</v>
      </c>
      <c r="T179" s="16">
        <f t="shared" si="300"/>
        <v>4000</v>
      </c>
      <c r="U179" s="32">
        <f t="shared" si="301"/>
        <v>1920</v>
      </c>
      <c r="V179" s="16">
        <f t="shared" si="302"/>
        <v>4000</v>
      </c>
      <c r="W179" s="32">
        <f t="shared" si="303"/>
        <v>1920</v>
      </c>
      <c r="X179" s="16">
        <f t="shared" si="304"/>
        <v>4000</v>
      </c>
      <c r="Y179" s="32">
        <f t="shared" si="305"/>
        <v>1920</v>
      </c>
      <c r="Z179" s="19"/>
    </row>
    <row r="180" spans="1:26" ht="15.75" customHeight="1" x14ac:dyDescent="0.35">
      <c r="A180" s="11">
        <v>10945</v>
      </c>
      <c r="B180" s="11">
        <v>135</v>
      </c>
      <c r="C180" s="93" t="s">
        <v>984</v>
      </c>
      <c r="D180" s="21" t="s">
        <v>226</v>
      </c>
      <c r="E180" s="23" t="s">
        <v>227</v>
      </c>
      <c r="F180" s="12">
        <v>1</v>
      </c>
      <c r="G180" s="12" t="s">
        <v>32</v>
      </c>
      <c r="H180" s="12">
        <v>1</v>
      </c>
      <c r="I180" s="12" t="s">
        <v>32</v>
      </c>
      <c r="J180" s="14">
        <v>14400</v>
      </c>
      <c r="K180" s="14">
        <v>11000</v>
      </c>
      <c r="L180" s="14">
        <v>13200</v>
      </c>
      <c r="M180" s="14">
        <f t="shared" si="280"/>
        <v>14153.333333333334</v>
      </c>
      <c r="N180" s="14">
        <v>21000</v>
      </c>
      <c r="O180" s="14">
        <v>0</v>
      </c>
      <c r="P180" s="15">
        <v>0.78</v>
      </c>
      <c r="Q180" s="15">
        <f t="shared" si="174"/>
        <v>0</v>
      </c>
      <c r="R180" s="16">
        <v>0</v>
      </c>
      <c r="S180" s="32">
        <f t="shared" si="299"/>
        <v>0</v>
      </c>
      <c r="T180" s="16">
        <v>0</v>
      </c>
      <c r="U180" s="32">
        <f t="shared" si="301"/>
        <v>0</v>
      </c>
      <c r="V180" s="16">
        <v>0</v>
      </c>
      <c r="W180" s="32">
        <f t="shared" si="303"/>
        <v>0</v>
      </c>
      <c r="X180" s="16">
        <v>0</v>
      </c>
      <c r="Y180" s="32">
        <f t="shared" si="305"/>
        <v>0</v>
      </c>
      <c r="Z180" s="19"/>
    </row>
    <row r="181" spans="1:26" ht="15.75" customHeight="1" x14ac:dyDescent="0.35">
      <c r="A181" s="11">
        <v>10945</v>
      </c>
      <c r="B181" s="11">
        <v>136</v>
      </c>
      <c r="C181" s="93" t="s">
        <v>985</v>
      </c>
      <c r="D181" s="21" t="s">
        <v>228</v>
      </c>
      <c r="E181" s="23" t="s">
        <v>801</v>
      </c>
      <c r="F181" s="12">
        <v>1</v>
      </c>
      <c r="G181" s="12" t="s">
        <v>32</v>
      </c>
      <c r="H181" s="12">
        <v>1</v>
      </c>
      <c r="I181" s="12" t="s">
        <v>32</v>
      </c>
      <c r="J181" s="14"/>
      <c r="K181" s="14">
        <v>78500</v>
      </c>
      <c r="L181" s="14">
        <v>84132</v>
      </c>
      <c r="M181" s="14">
        <f>(J181+K181+L181)/2*1.1</f>
        <v>89447.6</v>
      </c>
      <c r="N181" s="14">
        <v>6500</v>
      </c>
      <c r="O181" s="14">
        <v>72000</v>
      </c>
      <c r="P181" s="15">
        <v>0.25</v>
      </c>
      <c r="Q181" s="15">
        <f t="shared" ref="Q181" si="323">O181*P181</f>
        <v>18000</v>
      </c>
      <c r="R181" s="16">
        <f t="shared" ref="R181" si="324">O181/4</f>
        <v>18000</v>
      </c>
      <c r="S181" s="32">
        <f t="shared" si="299"/>
        <v>4500</v>
      </c>
      <c r="T181" s="16">
        <f t="shared" ref="T181" si="325">O181/4</f>
        <v>18000</v>
      </c>
      <c r="U181" s="32">
        <f t="shared" si="301"/>
        <v>4500</v>
      </c>
      <c r="V181" s="16">
        <f t="shared" ref="V181" si="326">O181/4</f>
        <v>18000</v>
      </c>
      <c r="W181" s="32">
        <f t="shared" si="303"/>
        <v>4500</v>
      </c>
      <c r="X181" s="16">
        <f t="shared" ref="X181" si="327">O181/4</f>
        <v>18000</v>
      </c>
      <c r="Y181" s="32">
        <f t="shared" si="305"/>
        <v>4500</v>
      </c>
      <c r="Z181" s="19"/>
    </row>
    <row r="182" spans="1:26" ht="15.75" customHeight="1" x14ac:dyDescent="0.35">
      <c r="A182" s="11">
        <v>10945</v>
      </c>
      <c r="B182" s="11">
        <v>137</v>
      </c>
      <c r="C182" s="93" t="s">
        <v>986</v>
      </c>
      <c r="D182" s="21" t="s">
        <v>228</v>
      </c>
      <c r="E182" s="23" t="s">
        <v>802</v>
      </c>
      <c r="F182" s="12">
        <v>1</v>
      </c>
      <c r="G182" s="12" t="s">
        <v>32</v>
      </c>
      <c r="H182" s="12">
        <v>1</v>
      </c>
      <c r="I182" s="12" t="s">
        <v>32</v>
      </c>
      <c r="J182" s="14">
        <v>47400</v>
      </c>
      <c r="K182" s="14">
        <v>49500</v>
      </c>
      <c r="L182" s="14">
        <v>40200</v>
      </c>
      <c r="M182" s="14">
        <f t="shared" si="280"/>
        <v>50270.000000000007</v>
      </c>
      <c r="N182" s="14">
        <v>3500</v>
      </c>
      <c r="O182" s="14">
        <v>40000</v>
      </c>
      <c r="P182" s="15">
        <v>0.25</v>
      </c>
      <c r="Q182" s="15">
        <f t="shared" si="174"/>
        <v>10000</v>
      </c>
      <c r="R182" s="16">
        <f t="shared" ref="R182" si="328">O182/4</f>
        <v>10000</v>
      </c>
      <c r="S182" s="32">
        <f t="shared" ref="S182:S184" si="329">P182*R182</f>
        <v>2500</v>
      </c>
      <c r="T182" s="16">
        <f t="shared" ref="T182" si="330">O182/4</f>
        <v>10000</v>
      </c>
      <c r="U182" s="32">
        <f t="shared" ref="U182:U184" si="331">P182*T182</f>
        <v>2500</v>
      </c>
      <c r="V182" s="16">
        <f t="shared" ref="V182" si="332">O182/4</f>
        <v>10000</v>
      </c>
      <c r="W182" s="32">
        <f t="shared" ref="W182:W184" si="333">V182*P182</f>
        <v>2500</v>
      </c>
      <c r="X182" s="16">
        <f t="shared" ref="X182" si="334">O182/4</f>
        <v>10000</v>
      </c>
      <c r="Y182" s="32">
        <f t="shared" ref="Y182:Y184" si="335">P182*X182</f>
        <v>2500</v>
      </c>
      <c r="Z182" s="19"/>
    </row>
    <row r="183" spans="1:26" ht="15.75" customHeight="1" x14ac:dyDescent="0.35">
      <c r="A183" s="11">
        <v>10945</v>
      </c>
      <c r="B183" s="11">
        <v>138</v>
      </c>
      <c r="C183" s="93" t="s">
        <v>987</v>
      </c>
      <c r="D183" s="21" t="s">
        <v>233</v>
      </c>
      <c r="E183" s="23" t="s">
        <v>721</v>
      </c>
      <c r="F183" s="12">
        <v>1</v>
      </c>
      <c r="G183" s="12" t="s">
        <v>45</v>
      </c>
      <c r="H183" s="12">
        <v>1</v>
      </c>
      <c r="I183" s="12" t="s">
        <v>66</v>
      </c>
      <c r="J183" s="14">
        <v>120</v>
      </c>
      <c r="K183" s="14">
        <v>440</v>
      </c>
      <c r="L183" s="14">
        <v>288</v>
      </c>
      <c r="M183" s="14">
        <f t="shared" si="280"/>
        <v>310.93333333333339</v>
      </c>
      <c r="N183" s="14">
        <v>60</v>
      </c>
      <c r="O183" s="14">
        <v>260</v>
      </c>
      <c r="P183" s="15">
        <v>45</v>
      </c>
      <c r="Q183" s="15">
        <f t="shared" ref="Q183:Q273" si="336">O183*P183</f>
        <v>11700</v>
      </c>
      <c r="R183" s="18">
        <v>0</v>
      </c>
      <c r="S183" s="17">
        <f>P183*R183</f>
        <v>0</v>
      </c>
      <c r="T183" s="18">
        <v>100</v>
      </c>
      <c r="U183" s="17">
        <f>P183*T183</f>
        <v>4500</v>
      </c>
      <c r="V183" s="18">
        <v>100</v>
      </c>
      <c r="W183" s="17">
        <f>V183*P183</f>
        <v>4500</v>
      </c>
      <c r="X183" s="18">
        <v>60</v>
      </c>
      <c r="Y183" s="17">
        <f>P183*X183</f>
        <v>2700</v>
      </c>
      <c r="Z183" s="19"/>
    </row>
    <row r="184" spans="1:26" ht="15.75" customHeight="1" x14ac:dyDescent="0.35">
      <c r="A184" s="11">
        <v>10945</v>
      </c>
      <c r="B184" s="11">
        <v>139</v>
      </c>
      <c r="C184" s="93" t="s">
        <v>988</v>
      </c>
      <c r="D184" s="21" t="s">
        <v>229</v>
      </c>
      <c r="E184" s="33" t="s">
        <v>230</v>
      </c>
      <c r="F184" s="12">
        <v>1</v>
      </c>
      <c r="G184" s="12" t="s">
        <v>75</v>
      </c>
      <c r="H184" s="12">
        <v>1</v>
      </c>
      <c r="I184" s="12" t="s">
        <v>49</v>
      </c>
      <c r="J184" s="14">
        <v>5</v>
      </c>
      <c r="K184" s="14">
        <v>10</v>
      </c>
      <c r="L184" s="14">
        <v>4</v>
      </c>
      <c r="M184" s="14">
        <f t="shared" si="280"/>
        <v>6.9666666666666668</v>
      </c>
      <c r="N184" s="14">
        <v>8</v>
      </c>
      <c r="O184" s="14">
        <v>0</v>
      </c>
      <c r="P184" s="15">
        <v>25.78</v>
      </c>
      <c r="Q184" s="15">
        <f t="shared" si="336"/>
        <v>0</v>
      </c>
      <c r="R184" s="16">
        <v>0</v>
      </c>
      <c r="S184" s="32">
        <f t="shared" si="329"/>
        <v>0</v>
      </c>
      <c r="T184" s="16">
        <v>0</v>
      </c>
      <c r="U184" s="32">
        <f t="shared" si="331"/>
        <v>0</v>
      </c>
      <c r="V184" s="16">
        <v>0</v>
      </c>
      <c r="W184" s="32">
        <f t="shared" si="333"/>
        <v>0</v>
      </c>
      <c r="X184" s="16">
        <v>0</v>
      </c>
      <c r="Y184" s="32">
        <f t="shared" si="335"/>
        <v>0</v>
      </c>
      <c r="Z184" s="19"/>
    </row>
    <row r="185" spans="1:26" ht="15.75" customHeight="1" x14ac:dyDescent="0.35">
      <c r="A185" s="11">
        <v>10945</v>
      </c>
      <c r="B185" s="11">
        <v>140</v>
      </c>
      <c r="C185" s="93" t="s">
        <v>989</v>
      </c>
      <c r="D185" s="21" t="s">
        <v>231</v>
      </c>
      <c r="E185" s="36" t="s">
        <v>232</v>
      </c>
      <c r="F185" s="12">
        <v>1</v>
      </c>
      <c r="G185" s="12" t="s">
        <v>32</v>
      </c>
      <c r="H185" s="12">
        <v>1</v>
      </c>
      <c r="I185" s="12" t="s">
        <v>32</v>
      </c>
      <c r="J185" s="14">
        <v>19800</v>
      </c>
      <c r="K185" s="14">
        <v>23000</v>
      </c>
      <c r="L185" s="14">
        <v>13800</v>
      </c>
      <c r="M185" s="14">
        <f t="shared" si="280"/>
        <v>20753.333333333336</v>
      </c>
      <c r="N185" s="14">
        <v>17000</v>
      </c>
      <c r="O185" s="14">
        <v>4000</v>
      </c>
      <c r="P185" s="15">
        <v>0.25</v>
      </c>
      <c r="Q185" s="15">
        <f t="shared" si="336"/>
        <v>1000</v>
      </c>
      <c r="R185" s="18">
        <v>0</v>
      </c>
      <c r="S185" s="17">
        <f>P185*R185</f>
        <v>0</v>
      </c>
      <c r="T185" s="18">
        <v>0</v>
      </c>
      <c r="U185" s="17">
        <f>P185*T185</f>
        <v>0</v>
      </c>
      <c r="V185" s="18">
        <v>0</v>
      </c>
      <c r="W185" s="17">
        <f>V185*P185</f>
        <v>0</v>
      </c>
      <c r="X185" s="18">
        <v>4000</v>
      </c>
      <c r="Y185" s="17">
        <f>P185*X185</f>
        <v>1000</v>
      </c>
      <c r="Z185" s="19"/>
    </row>
    <row r="186" spans="1:26" ht="15.75" customHeight="1" x14ac:dyDescent="0.35">
      <c r="A186" s="11">
        <v>10945</v>
      </c>
      <c r="B186" s="11">
        <v>141</v>
      </c>
      <c r="C186" s="93" t="s">
        <v>990</v>
      </c>
      <c r="D186" s="21" t="s">
        <v>233</v>
      </c>
      <c r="E186" s="33" t="s">
        <v>654</v>
      </c>
      <c r="F186" s="12">
        <v>1</v>
      </c>
      <c r="G186" s="12" t="s">
        <v>45</v>
      </c>
      <c r="H186" s="12">
        <v>1</v>
      </c>
      <c r="I186" s="12" t="s">
        <v>46</v>
      </c>
      <c r="J186" s="14">
        <v>442</v>
      </c>
      <c r="K186" s="14">
        <v>430</v>
      </c>
      <c r="L186" s="14">
        <v>440</v>
      </c>
      <c r="M186" s="14">
        <f t="shared" si="280"/>
        <v>481.06666666666666</v>
      </c>
      <c r="N186" s="14">
        <v>390</v>
      </c>
      <c r="O186" s="14">
        <v>100</v>
      </c>
      <c r="P186" s="15">
        <v>4.5</v>
      </c>
      <c r="Q186" s="15">
        <f t="shared" si="336"/>
        <v>450</v>
      </c>
      <c r="R186" s="18">
        <v>0</v>
      </c>
      <c r="S186" s="17">
        <f>P186*R186</f>
        <v>0</v>
      </c>
      <c r="T186" s="18">
        <v>0</v>
      </c>
      <c r="U186" s="17">
        <f>P186*T186</f>
        <v>0</v>
      </c>
      <c r="V186" s="18">
        <v>0</v>
      </c>
      <c r="W186" s="17">
        <f>V186*P186</f>
        <v>0</v>
      </c>
      <c r="X186" s="18">
        <v>100</v>
      </c>
      <c r="Y186" s="17">
        <f>P186*X186</f>
        <v>450</v>
      </c>
      <c r="Z186" s="19"/>
    </row>
    <row r="187" spans="1:26" ht="15.75" customHeight="1" x14ac:dyDescent="0.35">
      <c r="A187" s="11">
        <v>10945</v>
      </c>
      <c r="B187" s="11">
        <v>142</v>
      </c>
      <c r="C187" s="93" t="s">
        <v>991</v>
      </c>
      <c r="D187" s="21" t="s">
        <v>234</v>
      </c>
      <c r="E187" s="23" t="s">
        <v>655</v>
      </c>
      <c r="F187" s="12">
        <v>1</v>
      </c>
      <c r="G187" s="12" t="s">
        <v>60</v>
      </c>
      <c r="H187" s="12">
        <v>1</v>
      </c>
      <c r="I187" s="12" t="s">
        <v>49</v>
      </c>
      <c r="J187" s="14">
        <v>252</v>
      </c>
      <c r="K187" s="14">
        <v>400</v>
      </c>
      <c r="L187" s="14">
        <v>200</v>
      </c>
      <c r="M187" s="14">
        <f t="shared" si="280"/>
        <v>312.40000000000003</v>
      </c>
      <c r="N187" s="14">
        <v>100</v>
      </c>
      <c r="O187" s="14">
        <v>210</v>
      </c>
      <c r="P187" s="15">
        <v>13</v>
      </c>
      <c r="Q187" s="15">
        <f t="shared" si="336"/>
        <v>2730</v>
      </c>
      <c r="R187" s="18">
        <v>0</v>
      </c>
      <c r="S187" s="17">
        <f t="shared" si="299"/>
        <v>0</v>
      </c>
      <c r="T187" s="18">
        <v>70</v>
      </c>
      <c r="U187" s="17">
        <f t="shared" si="301"/>
        <v>910</v>
      </c>
      <c r="V187" s="18">
        <v>70</v>
      </c>
      <c r="W187" s="17">
        <f t="shared" si="303"/>
        <v>910</v>
      </c>
      <c r="X187" s="18">
        <v>70</v>
      </c>
      <c r="Y187" s="17">
        <f t="shared" si="305"/>
        <v>910</v>
      </c>
      <c r="Z187" s="19"/>
    </row>
    <row r="188" spans="1:26" ht="15.75" customHeight="1" x14ac:dyDescent="0.35">
      <c r="A188" s="11">
        <v>10945</v>
      </c>
      <c r="B188" s="11">
        <v>143</v>
      </c>
      <c r="C188" s="93" t="s">
        <v>992</v>
      </c>
      <c r="D188" s="21"/>
      <c r="E188" s="23" t="s">
        <v>656</v>
      </c>
      <c r="F188" s="12">
        <v>1</v>
      </c>
      <c r="G188" s="12" t="s">
        <v>32</v>
      </c>
      <c r="H188" s="12">
        <v>1</v>
      </c>
      <c r="I188" s="12" t="s">
        <v>32</v>
      </c>
      <c r="J188" s="14">
        <v>12000</v>
      </c>
      <c r="K188" s="14">
        <v>8000</v>
      </c>
      <c r="L188" s="14">
        <v>10800</v>
      </c>
      <c r="M188" s="14">
        <f t="shared" si="280"/>
        <v>11293.333333333334</v>
      </c>
      <c r="N188" s="14">
        <v>3000</v>
      </c>
      <c r="O188" s="14">
        <v>8000</v>
      </c>
      <c r="P188" s="15">
        <v>1.46</v>
      </c>
      <c r="Q188" s="15">
        <f t="shared" si="336"/>
        <v>11680</v>
      </c>
      <c r="R188" s="18">
        <v>0</v>
      </c>
      <c r="S188" s="17">
        <f t="shared" ref="S188" si="337">P188*R188</f>
        <v>0</v>
      </c>
      <c r="T188" s="18">
        <v>3000</v>
      </c>
      <c r="U188" s="17">
        <f t="shared" ref="U188" si="338">P188*T188</f>
        <v>4380</v>
      </c>
      <c r="V188" s="18">
        <v>3000</v>
      </c>
      <c r="W188" s="17">
        <f t="shared" ref="W188" si="339">V188*P188</f>
        <v>4380</v>
      </c>
      <c r="X188" s="18">
        <f t="shared" ref="X188" si="340">O188/4</f>
        <v>2000</v>
      </c>
      <c r="Y188" s="17">
        <f t="shared" ref="Y188" si="341">P188*X188</f>
        <v>2920</v>
      </c>
      <c r="Z188" s="19"/>
    </row>
    <row r="189" spans="1:26" ht="15.75" customHeight="1" x14ac:dyDescent="0.35">
      <c r="A189" s="11">
        <v>10945</v>
      </c>
      <c r="B189" s="11">
        <v>144</v>
      </c>
      <c r="C189" s="93" t="s">
        <v>993</v>
      </c>
      <c r="D189" s="21" t="s">
        <v>235</v>
      </c>
      <c r="E189" s="55" t="s">
        <v>236</v>
      </c>
      <c r="F189" s="12">
        <v>1</v>
      </c>
      <c r="G189" s="12" t="s">
        <v>48</v>
      </c>
      <c r="H189" s="12">
        <v>1</v>
      </c>
      <c r="I189" s="12" t="s">
        <v>49</v>
      </c>
      <c r="J189" s="14">
        <v>456</v>
      </c>
      <c r="K189" s="14">
        <v>200</v>
      </c>
      <c r="L189" s="14">
        <v>170</v>
      </c>
      <c r="M189" s="14">
        <f t="shared" si="280"/>
        <v>302.86666666666667</v>
      </c>
      <c r="N189" s="14">
        <v>100</v>
      </c>
      <c r="O189" s="14">
        <v>200</v>
      </c>
      <c r="P189" s="15">
        <v>10</v>
      </c>
      <c r="Q189" s="15">
        <f t="shared" si="336"/>
        <v>2000</v>
      </c>
      <c r="R189" s="18">
        <v>0</v>
      </c>
      <c r="S189" s="17">
        <f t="shared" si="299"/>
        <v>0</v>
      </c>
      <c r="T189" s="18">
        <v>100</v>
      </c>
      <c r="U189" s="17">
        <f t="shared" si="301"/>
        <v>1000</v>
      </c>
      <c r="V189" s="18">
        <v>100</v>
      </c>
      <c r="W189" s="17">
        <f t="shared" si="303"/>
        <v>1000</v>
      </c>
      <c r="X189" s="18">
        <v>0</v>
      </c>
      <c r="Y189" s="17">
        <f t="shared" si="305"/>
        <v>0</v>
      </c>
      <c r="Z189" s="19"/>
    </row>
    <row r="190" spans="1:26" ht="15.75" customHeight="1" x14ac:dyDescent="0.35">
      <c r="A190" s="11">
        <v>10945</v>
      </c>
      <c r="B190" s="11">
        <v>145</v>
      </c>
      <c r="C190" s="93" t="s">
        <v>994</v>
      </c>
      <c r="D190" s="21" t="s">
        <v>237</v>
      </c>
      <c r="E190" s="33" t="s">
        <v>238</v>
      </c>
      <c r="F190" s="12">
        <v>1</v>
      </c>
      <c r="G190" s="12" t="s">
        <v>32</v>
      </c>
      <c r="H190" s="12">
        <v>1</v>
      </c>
      <c r="I190" s="12" t="s">
        <v>32</v>
      </c>
      <c r="J190" s="14">
        <v>18000</v>
      </c>
      <c r="K190" s="14">
        <v>9500</v>
      </c>
      <c r="L190" s="14">
        <v>9600</v>
      </c>
      <c r="M190" s="14">
        <f t="shared" si="280"/>
        <v>13603.333333333334</v>
      </c>
      <c r="N190" s="14">
        <v>4500</v>
      </c>
      <c r="O190" s="14">
        <v>9000</v>
      </c>
      <c r="P190" s="15">
        <v>0.22</v>
      </c>
      <c r="Q190" s="15">
        <f t="shared" si="336"/>
        <v>1980</v>
      </c>
      <c r="R190" s="18">
        <v>0</v>
      </c>
      <c r="S190" s="17">
        <f t="shared" si="299"/>
        <v>0</v>
      </c>
      <c r="T190" s="18">
        <v>3000</v>
      </c>
      <c r="U190" s="17">
        <f t="shared" si="301"/>
        <v>660</v>
      </c>
      <c r="V190" s="18">
        <v>3000</v>
      </c>
      <c r="W190" s="17">
        <f t="shared" si="303"/>
        <v>660</v>
      </c>
      <c r="X190" s="18">
        <v>3000</v>
      </c>
      <c r="Y190" s="17">
        <f t="shared" si="305"/>
        <v>660</v>
      </c>
      <c r="Z190" s="19"/>
    </row>
    <row r="191" spans="1:26" ht="15.75" customHeight="1" x14ac:dyDescent="0.35">
      <c r="A191" s="11">
        <v>10945</v>
      </c>
      <c r="B191" s="11">
        <v>146</v>
      </c>
      <c r="C191" s="93" t="s">
        <v>995</v>
      </c>
      <c r="D191" s="21" t="s">
        <v>239</v>
      </c>
      <c r="E191" s="36" t="s">
        <v>240</v>
      </c>
      <c r="F191" s="12">
        <v>1</v>
      </c>
      <c r="G191" s="12" t="s">
        <v>32</v>
      </c>
      <c r="H191" s="12">
        <v>1</v>
      </c>
      <c r="I191" s="12" t="s">
        <v>32</v>
      </c>
      <c r="J191" s="14">
        <v>75240</v>
      </c>
      <c r="K191" s="14">
        <v>60000</v>
      </c>
      <c r="L191" s="14">
        <v>58200</v>
      </c>
      <c r="M191" s="14">
        <f t="shared" si="280"/>
        <v>70928</v>
      </c>
      <c r="N191" s="14">
        <v>4500</v>
      </c>
      <c r="O191" s="14">
        <v>66000</v>
      </c>
      <c r="P191" s="15">
        <v>1</v>
      </c>
      <c r="Q191" s="15">
        <f t="shared" si="336"/>
        <v>66000</v>
      </c>
      <c r="R191" s="18">
        <v>6000</v>
      </c>
      <c r="S191" s="17">
        <f t="shared" si="299"/>
        <v>6000</v>
      </c>
      <c r="T191" s="18">
        <v>20000</v>
      </c>
      <c r="U191" s="17">
        <f t="shared" si="301"/>
        <v>20000</v>
      </c>
      <c r="V191" s="18">
        <v>20000</v>
      </c>
      <c r="W191" s="17">
        <f t="shared" si="303"/>
        <v>20000</v>
      </c>
      <c r="X191" s="18">
        <v>20000</v>
      </c>
      <c r="Y191" s="17">
        <f t="shared" si="305"/>
        <v>20000</v>
      </c>
      <c r="Z191" s="19"/>
    </row>
    <row r="192" spans="1:26" ht="15.75" customHeight="1" x14ac:dyDescent="0.35">
      <c r="A192" s="11">
        <v>10945</v>
      </c>
      <c r="B192" s="11">
        <v>147</v>
      </c>
      <c r="C192" s="93" t="s">
        <v>996</v>
      </c>
      <c r="D192" s="21" t="s">
        <v>241</v>
      </c>
      <c r="E192" s="33" t="s">
        <v>657</v>
      </c>
      <c r="F192" s="12">
        <v>1</v>
      </c>
      <c r="G192" s="12" t="s">
        <v>99</v>
      </c>
      <c r="H192" s="12">
        <v>1</v>
      </c>
      <c r="I192" s="12" t="s">
        <v>70</v>
      </c>
      <c r="J192" s="14">
        <v>852</v>
      </c>
      <c r="K192" s="14">
        <v>920</v>
      </c>
      <c r="L192" s="14">
        <v>1250</v>
      </c>
      <c r="M192" s="14">
        <f>(J192+K192+L192)/3*1.1</f>
        <v>1108.0666666666668</v>
      </c>
      <c r="N192" s="14">
        <v>60</v>
      </c>
      <c r="O192" s="14">
        <v>1200</v>
      </c>
      <c r="P192" s="15">
        <v>189</v>
      </c>
      <c r="Q192" s="15">
        <f t="shared" si="336"/>
        <v>226800</v>
      </c>
      <c r="R192" s="18">
        <f t="shared" si="298"/>
        <v>300</v>
      </c>
      <c r="S192" s="17">
        <f t="shared" si="299"/>
        <v>56700</v>
      </c>
      <c r="T192" s="18">
        <f t="shared" si="300"/>
        <v>300</v>
      </c>
      <c r="U192" s="17">
        <f t="shared" si="301"/>
        <v>56700</v>
      </c>
      <c r="V192" s="18">
        <f t="shared" si="302"/>
        <v>300</v>
      </c>
      <c r="W192" s="17">
        <f t="shared" si="303"/>
        <v>56700</v>
      </c>
      <c r="X192" s="18">
        <f t="shared" si="304"/>
        <v>300</v>
      </c>
      <c r="Y192" s="17">
        <f t="shared" si="305"/>
        <v>56700</v>
      </c>
      <c r="Z192" s="19"/>
    </row>
    <row r="193" spans="1:27" ht="15.75" customHeight="1" x14ac:dyDescent="0.35">
      <c r="A193" s="11">
        <v>10945</v>
      </c>
      <c r="B193" s="11">
        <v>148</v>
      </c>
      <c r="C193" s="93" t="s">
        <v>997</v>
      </c>
      <c r="D193" s="21" t="s">
        <v>242</v>
      </c>
      <c r="E193" s="33" t="s">
        <v>1205</v>
      </c>
      <c r="F193" s="12">
        <v>1</v>
      </c>
      <c r="G193" s="12" t="s">
        <v>75</v>
      </c>
      <c r="H193" s="12">
        <v>1</v>
      </c>
      <c r="I193" s="12" t="s">
        <v>49</v>
      </c>
      <c r="J193" s="14">
        <v>290</v>
      </c>
      <c r="K193" s="14">
        <v>520</v>
      </c>
      <c r="L193" s="14">
        <v>610</v>
      </c>
      <c r="M193" s="14">
        <f t="shared" si="280"/>
        <v>520.66666666666674</v>
      </c>
      <c r="N193" s="14">
        <v>170</v>
      </c>
      <c r="O193" s="14">
        <v>400</v>
      </c>
      <c r="P193" s="15">
        <v>94</v>
      </c>
      <c r="Q193" s="15">
        <f t="shared" si="336"/>
        <v>37600</v>
      </c>
      <c r="R193" s="18">
        <f t="shared" ref="R193" si="342">O193/4</f>
        <v>100</v>
      </c>
      <c r="S193" s="17">
        <f t="shared" ref="S193" si="343">P193*R193</f>
        <v>9400</v>
      </c>
      <c r="T193" s="18">
        <f t="shared" ref="T193" si="344">O193/4</f>
        <v>100</v>
      </c>
      <c r="U193" s="17">
        <f t="shared" ref="U193" si="345">P193*T193</f>
        <v>9400</v>
      </c>
      <c r="V193" s="18">
        <f t="shared" ref="V193" si="346">O193/4</f>
        <v>100</v>
      </c>
      <c r="W193" s="17">
        <f t="shared" ref="W193" si="347">V193*P193</f>
        <v>9400</v>
      </c>
      <c r="X193" s="18">
        <f t="shared" ref="X193" si="348">O193/4</f>
        <v>100</v>
      </c>
      <c r="Y193" s="17">
        <f t="shared" ref="Y193" si="349">P193*X193</f>
        <v>9400</v>
      </c>
      <c r="Z193" s="19"/>
    </row>
    <row r="194" spans="1:27" ht="15.75" customHeight="1" x14ac:dyDescent="0.35">
      <c r="A194" s="11">
        <v>10945</v>
      </c>
      <c r="B194" s="11">
        <v>149</v>
      </c>
      <c r="C194" s="93" t="s">
        <v>1000</v>
      </c>
      <c r="D194" s="21" t="s">
        <v>243</v>
      </c>
      <c r="E194" s="23" t="s">
        <v>244</v>
      </c>
      <c r="F194" s="12">
        <v>1</v>
      </c>
      <c r="G194" s="12" t="s">
        <v>45</v>
      </c>
      <c r="H194" s="12" t="s">
        <v>723</v>
      </c>
      <c r="I194" s="12" t="s">
        <v>66</v>
      </c>
      <c r="J194" s="14">
        <v>1536</v>
      </c>
      <c r="K194" s="14">
        <v>1870</v>
      </c>
      <c r="L194" s="14">
        <v>2634</v>
      </c>
      <c r="M194" s="14">
        <f t="shared" si="280"/>
        <v>2214.666666666667</v>
      </c>
      <c r="N194" s="14">
        <v>35</v>
      </c>
      <c r="O194" s="14">
        <v>2200</v>
      </c>
      <c r="P194" s="15">
        <v>77.8</v>
      </c>
      <c r="Q194" s="15">
        <f t="shared" si="336"/>
        <v>171160</v>
      </c>
      <c r="R194" s="18">
        <f t="shared" si="298"/>
        <v>550</v>
      </c>
      <c r="S194" s="17">
        <f t="shared" si="299"/>
        <v>42790</v>
      </c>
      <c r="T194" s="18">
        <f t="shared" si="300"/>
        <v>550</v>
      </c>
      <c r="U194" s="17">
        <f t="shared" si="301"/>
        <v>42790</v>
      </c>
      <c r="V194" s="18">
        <f t="shared" si="302"/>
        <v>550</v>
      </c>
      <c r="W194" s="17">
        <f t="shared" si="303"/>
        <v>42790</v>
      </c>
      <c r="X194" s="18">
        <f t="shared" si="304"/>
        <v>550</v>
      </c>
      <c r="Y194" s="17">
        <f t="shared" si="305"/>
        <v>42790</v>
      </c>
      <c r="Z194" s="19"/>
    </row>
    <row r="195" spans="1:27" ht="15.75" customHeight="1" x14ac:dyDescent="0.35">
      <c r="A195" s="11">
        <v>10945</v>
      </c>
      <c r="B195" s="11">
        <v>150</v>
      </c>
      <c r="C195" s="93" t="s">
        <v>1001</v>
      </c>
      <c r="D195" s="21" t="s">
        <v>243</v>
      </c>
      <c r="E195" s="23" t="s">
        <v>244</v>
      </c>
      <c r="F195" s="12">
        <v>1</v>
      </c>
      <c r="G195" s="12" t="s">
        <v>45</v>
      </c>
      <c r="H195" s="12" t="s">
        <v>724</v>
      </c>
      <c r="I195" s="12" t="s">
        <v>66</v>
      </c>
      <c r="J195" s="14"/>
      <c r="K195" s="14">
        <v>430</v>
      </c>
      <c r="L195" s="14">
        <v>625</v>
      </c>
      <c r="M195" s="14">
        <f>(J195+K195+L195)/2*1.1</f>
        <v>580.25</v>
      </c>
      <c r="N195" s="14">
        <v>10</v>
      </c>
      <c r="O195" s="14">
        <v>600</v>
      </c>
      <c r="P195" s="15">
        <v>62</v>
      </c>
      <c r="Q195" s="15">
        <f t="shared" ref="Q195" si="350">O195*P195</f>
        <v>37200</v>
      </c>
      <c r="R195" s="18">
        <f t="shared" ref="R195" si="351">O195/4</f>
        <v>150</v>
      </c>
      <c r="S195" s="17">
        <f t="shared" ref="S195" si="352">P195*R195</f>
        <v>9300</v>
      </c>
      <c r="T195" s="18">
        <f t="shared" ref="T195" si="353">O195/4</f>
        <v>150</v>
      </c>
      <c r="U195" s="17">
        <f t="shared" ref="U195" si="354">P195*T195</f>
        <v>9300</v>
      </c>
      <c r="V195" s="18">
        <f t="shared" ref="V195" si="355">O195/4</f>
        <v>150</v>
      </c>
      <c r="W195" s="17">
        <f t="shared" ref="W195" si="356">V195*P195</f>
        <v>9300</v>
      </c>
      <c r="X195" s="18">
        <f t="shared" ref="X195" si="357">O195/4</f>
        <v>150</v>
      </c>
      <c r="Y195" s="17">
        <f t="shared" ref="Y195" si="358">P195*X195</f>
        <v>9300</v>
      </c>
      <c r="Z195" s="19"/>
    </row>
    <row r="197" spans="1:27" s="123" customFormat="1" ht="19.5" customHeight="1" x14ac:dyDescent="0.35">
      <c r="B197" s="24"/>
      <c r="C197" s="353" t="s">
        <v>577</v>
      </c>
      <c r="D197" s="353"/>
      <c r="E197" s="353"/>
      <c r="F197" s="142"/>
      <c r="G197" s="26"/>
      <c r="H197" s="26"/>
      <c r="I197" s="128"/>
      <c r="J197" s="127" t="s">
        <v>577</v>
      </c>
      <c r="K197" s="142"/>
      <c r="L197" s="142"/>
      <c r="M197" s="24"/>
      <c r="N197" s="26"/>
      <c r="O197" s="26"/>
      <c r="P197" s="26"/>
      <c r="Q197" s="26" t="s">
        <v>577</v>
      </c>
      <c r="R197" s="24"/>
      <c r="S197" s="27"/>
      <c r="T197" s="28"/>
      <c r="U197" s="28"/>
      <c r="V197" s="28"/>
      <c r="W197" s="28" t="s">
        <v>577</v>
      </c>
      <c r="X197" s="28"/>
      <c r="Y197" s="28"/>
      <c r="Z197" s="28"/>
      <c r="AA197" s="24"/>
    </row>
    <row r="198" spans="1:27" s="140" customFormat="1" ht="17.5" customHeight="1" x14ac:dyDescent="0.35">
      <c r="C198" s="351" t="s">
        <v>578</v>
      </c>
      <c r="D198" s="351"/>
      <c r="E198" s="351"/>
      <c r="F198" s="134"/>
      <c r="G198" s="132"/>
      <c r="H198" s="132"/>
      <c r="J198" s="132" t="s">
        <v>789</v>
      </c>
      <c r="N198" s="132"/>
      <c r="O198" s="132"/>
      <c r="P198" s="132"/>
      <c r="Q198" s="132" t="s">
        <v>790</v>
      </c>
      <c r="T198" s="133"/>
      <c r="U198" s="133"/>
      <c r="V198" s="133"/>
      <c r="W198" s="133" t="s">
        <v>688</v>
      </c>
      <c r="X198" s="133"/>
      <c r="Y198" s="133"/>
      <c r="Z198" s="133"/>
    </row>
    <row r="199" spans="1:27" s="140" customFormat="1" ht="17.5" customHeight="1" x14ac:dyDescent="0.35">
      <c r="C199" s="351" t="s">
        <v>614</v>
      </c>
      <c r="D199" s="351"/>
      <c r="E199" s="351"/>
      <c r="F199" s="134"/>
      <c r="G199" s="132"/>
      <c r="H199" s="132"/>
      <c r="J199" s="132" t="s">
        <v>686</v>
      </c>
      <c r="N199" s="132"/>
      <c r="O199" s="132"/>
      <c r="P199" s="132"/>
      <c r="Q199" s="132" t="s">
        <v>615</v>
      </c>
      <c r="T199" s="133"/>
      <c r="U199" s="133"/>
      <c r="V199" s="133"/>
      <c r="W199" s="133" t="s">
        <v>616</v>
      </c>
      <c r="X199" s="133"/>
      <c r="Y199" s="133"/>
      <c r="Z199" s="133"/>
    </row>
    <row r="200" spans="1:27" s="140" customFormat="1" ht="17.5" customHeight="1" x14ac:dyDescent="0.35">
      <c r="C200" s="351" t="s">
        <v>677</v>
      </c>
      <c r="D200" s="351"/>
      <c r="E200" s="351"/>
      <c r="F200" s="134"/>
      <c r="G200" s="132"/>
      <c r="H200" s="132"/>
      <c r="J200" s="132" t="s">
        <v>687</v>
      </c>
      <c r="N200" s="132"/>
      <c r="O200" s="132"/>
      <c r="P200" s="132"/>
      <c r="Q200" s="132" t="s">
        <v>86</v>
      </c>
      <c r="T200" s="133"/>
      <c r="U200" s="133"/>
      <c r="V200" s="133"/>
      <c r="W200" s="133" t="s">
        <v>87</v>
      </c>
      <c r="X200" s="133"/>
      <c r="Y200" s="133"/>
      <c r="Z200" s="133"/>
    </row>
    <row r="201" spans="1:27" s="118" customFormat="1" ht="17.5" customHeight="1" x14ac:dyDescent="0.35">
      <c r="C201" s="123"/>
      <c r="F201" s="29"/>
      <c r="G201" s="30"/>
      <c r="H201" s="30"/>
      <c r="I201" s="30"/>
      <c r="L201" s="123"/>
      <c r="N201" s="30"/>
      <c r="O201" s="30"/>
      <c r="P201" s="30"/>
      <c r="Q201" s="30"/>
      <c r="T201" s="31"/>
      <c r="U201" s="31"/>
      <c r="V201" s="31"/>
      <c r="W201" s="31"/>
      <c r="X201" s="31"/>
      <c r="Y201" s="31"/>
      <c r="Z201" s="31"/>
    </row>
    <row r="202" spans="1:27" s="141" customFormat="1" ht="27.5" customHeight="1" x14ac:dyDescent="0.3">
      <c r="A202" s="352" t="s">
        <v>1160</v>
      </c>
      <c r="B202" s="352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</row>
    <row r="203" spans="1:27" s="141" customFormat="1" ht="21.5" customHeight="1" x14ac:dyDescent="0.3">
      <c r="A203" s="336" t="s">
        <v>579</v>
      </c>
      <c r="B203" s="336"/>
      <c r="C203" s="336"/>
      <c r="D203" s="336"/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  <c r="R203" s="336"/>
      <c r="S203" s="336"/>
      <c r="T203" s="336"/>
      <c r="U203" s="336"/>
      <c r="V203" s="336"/>
      <c r="W203" s="336"/>
      <c r="X203" s="336"/>
      <c r="Y203" s="336"/>
      <c r="Z203" s="336"/>
    </row>
    <row r="204" spans="1:27" s="7" customFormat="1" ht="19" customHeight="1" x14ac:dyDescent="0.3">
      <c r="A204" s="337" t="s">
        <v>13</v>
      </c>
      <c r="B204" s="339" t="s">
        <v>12</v>
      </c>
      <c r="C204" s="341" t="s">
        <v>1158</v>
      </c>
      <c r="D204" s="342" t="s">
        <v>14</v>
      </c>
      <c r="E204" s="344" t="s">
        <v>15</v>
      </c>
      <c r="F204" s="346" t="s">
        <v>776</v>
      </c>
      <c r="G204" s="348" t="s">
        <v>16</v>
      </c>
      <c r="H204" s="349" t="s">
        <v>17</v>
      </c>
      <c r="I204" s="349" t="s">
        <v>18</v>
      </c>
      <c r="J204" s="328" t="s">
        <v>19</v>
      </c>
      <c r="K204" s="328"/>
      <c r="L204" s="328"/>
      <c r="M204" s="330" t="s">
        <v>1161</v>
      </c>
      <c r="N204" s="330" t="s">
        <v>20</v>
      </c>
      <c r="O204" s="330" t="s">
        <v>1162</v>
      </c>
      <c r="P204" s="332" t="s">
        <v>21</v>
      </c>
      <c r="Q204" s="334" t="s">
        <v>22</v>
      </c>
      <c r="R204" s="329" t="s">
        <v>23</v>
      </c>
      <c r="S204" s="329"/>
      <c r="T204" s="329" t="s">
        <v>24</v>
      </c>
      <c r="U204" s="329"/>
      <c r="V204" s="329" t="s">
        <v>25</v>
      </c>
      <c r="W204" s="329"/>
      <c r="X204" s="329" t="s">
        <v>26</v>
      </c>
      <c r="Y204" s="329"/>
      <c r="Z204" s="6" t="s">
        <v>27</v>
      </c>
    </row>
    <row r="205" spans="1:27" s="7" customFormat="1" ht="21" customHeight="1" x14ac:dyDescent="0.3">
      <c r="A205" s="338"/>
      <c r="B205" s="340"/>
      <c r="C205" s="341"/>
      <c r="D205" s="343"/>
      <c r="E205" s="345"/>
      <c r="F205" s="347"/>
      <c r="G205" s="348"/>
      <c r="H205" s="350"/>
      <c r="I205" s="350"/>
      <c r="J205" s="8">
        <v>2561</v>
      </c>
      <c r="K205" s="8">
        <v>2562</v>
      </c>
      <c r="L205" s="8">
        <v>2563</v>
      </c>
      <c r="M205" s="331"/>
      <c r="N205" s="331"/>
      <c r="O205" s="331"/>
      <c r="P205" s="333"/>
      <c r="Q205" s="335"/>
      <c r="R205" s="137" t="s">
        <v>28</v>
      </c>
      <c r="S205" s="137" t="s">
        <v>29</v>
      </c>
      <c r="T205" s="137" t="s">
        <v>28</v>
      </c>
      <c r="U205" s="137" t="s">
        <v>29</v>
      </c>
      <c r="V205" s="137" t="s">
        <v>28</v>
      </c>
      <c r="W205" s="137" t="s">
        <v>29</v>
      </c>
      <c r="X205" s="137" t="s">
        <v>28</v>
      </c>
      <c r="Y205" s="137" t="s">
        <v>29</v>
      </c>
      <c r="Z205" s="139"/>
    </row>
    <row r="206" spans="1:27" ht="15.75" customHeight="1" x14ac:dyDescent="0.35">
      <c r="A206" s="11">
        <v>10945</v>
      </c>
      <c r="B206" s="11">
        <v>151</v>
      </c>
      <c r="C206" s="93" t="s">
        <v>998</v>
      </c>
      <c r="D206" s="21" t="s">
        <v>245</v>
      </c>
      <c r="E206" s="23" t="s">
        <v>246</v>
      </c>
      <c r="F206" s="12">
        <v>1</v>
      </c>
      <c r="G206" s="12" t="s">
        <v>45</v>
      </c>
      <c r="H206" s="12" t="s">
        <v>723</v>
      </c>
      <c r="I206" s="12" t="s">
        <v>66</v>
      </c>
      <c r="J206" s="14">
        <v>8040</v>
      </c>
      <c r="K206" s="14">
        <v>7200</v>
      </c>
      <c r="L206" s="14">
        <v>7600</v>
      </c>
      <c r="M206" s="14">
        <f t="shared" ref="M206" si="359">(J206+K206+L206)/3*1.1</f>
        <v>8374.6666666666679</v>
      </c>
      <c r="N206" s="14">
        <v>200</v>
      </c>
      <c r="O206" s="14">
        <v>6000</v>
      </c>
      <c r="P206" s="15">
        <v>77.8</v>
      </c>
      <c r="Q206" s="15">
        <f t="shared" ref="Q206" si="360">O206*P206</f>
        <v>466800</v>
      </c>
      <c r="R206" s="18">
        <f t="shared" ref="R206" si="361">O206/4</f>
        <v>1500</v>
      </c>
      <c r="S206" s="17">
        <f t="shared" ref="S206" si="362">P206*R206</f>
        <v>116700</v>
      </c>
      <c r="T206" s="18">
        <f t="shared" ref="T206" si="363">O206/4</f>
        <v>1500</v>
      </c>
      <c r="U206" s="17">
        <f t="shared" ref="U206" si="364">P206*T206</f>
        <v>116700</v>
      </c>
      <c r="V206" s="18">
        <f t="shared" ref="V206" si="365">O206/4</f>
        <v>1500</v>
      </c>
      <c r="W206" s="17">
        <f t="shared" ref="W206" si="366">V206*P206</f>
        <v>116700</v>
      </c>
      <c r="X206" s="18">
        <f t="shared" ref="X206" si="367">O206/4</f>
        <v>1500</v>
      </c>
      <c r="Y206" s="17">
        <f t="shared" ref="Y206" si="368">P206*X206</f>
        <v>116700</v>
      </c>
      <c r="Z206" s="19"/>
    </row>
    <row r="207" spans="1:27" ht="15.75" customHeight="1" x14ac:dyDescent="0.35">
      <c r="A207" s="11">
        <v>10945</v>
      </c>
      <c r="B207" s="11">
        <v>152</v>
      </c>
      <c r="C207" s="93" t="s">
        <v>999</v>
      </c>
      <c r="D207" s="21" t="s">
        <v>245</v>
      </c>
      <c r="E207" s="36" t="s">
        <v>246</v>
      </c>
      <c r="F207" s="12">
        <v>1</v>
      </c>
      <c r="G207" s="12" t="s">
        <v>45</v>
      </c>
      <c r="H207" s="12" t="s">
        <v>724</v>
      </c>
      <c r="I207" s="12" t="s">
        <v>66</v>
      </c>
      <c r="J207" s="14">
        <v>700</v>
      </c>
      <c r="K207" s="14">
        <v>2300</v>
      </c>
      <c r="L207" s="14">
        <v>2900</v>
      </c>
      <c r="M207" s="14">
        <f t="shared" ref="M207:M235" si="369">(J207+K207+L207)/3*1.1</f>
        <v>2163.3333333333335</v>
      </c>
      <c r="N207" s="14">
        <v>60</v>
      </c>
      <c r="O207" s="14">
        <v>2400</v>
      </c>
      <c r="P207" s="15">
        <v>62</v>
      </c>
      <c r="Q207" s="15">
        <f>O207*P207</f>
        <v>148800</v>
      </c>
      <c r="R207" s="18">
        <f t="shared" ref="R207" si="370">O207/4</f>
        <v>600</v>
      </c>
      <c r="S207" s="17">
        <f t="shared" ref="S207" si="371">P207*R207</f>
        <v>37200</v>
      </c>
      <c r="T207" s="18">
        <f t="shared" ref="T207" si="372">O207/4</f>
        <v>600</v>
      </c>
      <c r="U207" s="17">
        <f t="shared" ref="U207" si="373">P207*T207</f>
        <v>37200</v>
      </c>
      <c r="V207" s="18">
        <f t="shared" ref="V207" si="374">O207/4</f>
        <v>600</v>
      </c>
      <c r="W207" s="17">
        <f t="shared" ref="W207" si="375">V207*P207</f>
        <v>37200</v>
      </c>
      <c r="X207" s="18">
        <f t="shared" ref="X207" si="376">O207/4</f>
        <v>600</v>
      </c>
      <c r="Y207" s="17">
        <f t="shared" ref="Y207" si="377">P207*X207</f>
        <v>37200</v>
      </c>
      <c r="Z207" s="19"/>
    </row>
    <row r="208" spans="1:27" ht="15.75" customHeight="1" x14ac:dyDescent="0.35">
      <c r="A208" s="11">
        <v>10945</v>
      </c>
      <c r="B208" s="11">
        <v>153</v>
      </c>
      <c r="C208" s="93" t="s">
        <v>1002</v>
      </c>
      <c r="D208" s="21" t="s">
        <v>247</v>
      </c>
      <c r="E208" s="37" t="s">
        <v>248</v>
      </c>
      <c r="F208" s="12">
        <v>1</v>
      </c>
      <c r="G208" s="12" t="s">
        <v>45</v>
      </c>
      <c r="H208" s="12" t="s">
        <v>723</v>
      </c>
      <c r="I208" s="12" t="s">
        <v>66</v>
      </c>
      <c r="J208" s="14">
        <v>75</v>
      </c>
      <c r="K208" s="14">
        <v>8</v>
      </c>
      <c r="L208" s="14">
        <v>23</v>
      </c>
      <c r="M208" s="14">
        <f t="shared" si="369"/>
        <v>38.866666666666674</v>
      </c>
      <c r="N208" s="14">
        <v>10</v>
      </c>
      <c r="O208" s="14">
        <v>28</v>
      </c>
      <c r="P208" s="15">
        <v>77.8</v>
      </c>
      <c r="Q208" s="15">
        <f>O208*P208</f>
        <v>2178.4</v>
      </c>
      <c r="R208" s="18">
        <v>0</v>
      </c>
      <c r="S208" s="17">
        <f>P208*R208</f>
        <v>0</v>
      </c>
      <c r="T208" s="18">
        <v>10</v>
      </c>
      <c r="U208" s="17">
        <f>P208*T208</f>
        <v>778</v>
      </c>
      <c r="V208" s="18">
        <v>10</v>
      </c>
      <c r="W208" s="17">
        <f>V208*P208</f>
        <v>778</v>
      </c>
      <c r="X208" s="18">
        <v>8</v>
      </c>
      <c r="Y208" s="17">
        <f>P208*X208</f>
        <v>622.4</v>
      </c>
      <c r="Z208" s="19"/>
    </row>
    <row r="209" spans="1:26" ht="15.75" customHeight="1" x14ac:dyDescent="0.35">
      <c r="A209" s="11">
        <v>10945</v>
      </c>
      <c r="B209" s="11">
        <v>154</v>
      </c>
      <c r="C209" s="93" t="s">
        <v>1003</v>
      </c>
      <c r="D209" s="21" t="s">
        <v>249</v>
      </c>
      <c r="E209" s="36" t="s">
        <v>814</v>
      </c>
      <c r="F209" s="12">
        <v>1</v>
      </c>
      <c r="G209" s="12" t="s">
        <v>32</v>
      </c>
      <c r="H209" s="12">
        <v>1</v>
      </c>
      <c r="I209" s="12" t="s">
        <v>32</v>
      </c>
      <c r="J209" s="14"/>
      <c r="K209" s="14">
        <v>3000</v>
      </c>
      <c r="L209" s="14">
        <v>6000</v>
      </c>
      <c r="M209" s="14">
        <f>(J209+K209+L209)/2*1.1</f>
        <v>4950</v>
      </c>
      <c r="N209" s="14">
        <v>0</v>
      </c>
      <c r="O209" s="14">
        <v>5000</v>
      </c>
      <c r="P209" s="15">
        <v>0.126</v>
      </c>
      <c r="Q209" s="15">
        <f t="shared" ref="Q209" si="378">O209*P209</f>
        <v>630</v>
      </c>
      <c r="R209" s="18">
        <f t="shared" ref="R209" si="379">O209/4</f>
        <v>1250</v>
      </c>
      <c r="S209" s="17">
        <f t="shared" ref="S209" si="380">P209*R209</f>
        <v>157.5</v>
      </c>
      <c r="T209" s="18">
        <f t="shared" ref="T209" si="381">O209/4</f>
        <v>1250</v>
      </c>
      <c r="U209" s="17">
        <f t="shared" ref="U209" si="382">P209*T209</f>
        <v>157.5</v>
      </c>
      <c r="V209" s="18">
        <f t="shared" ref="V209" si="383">O209/4</f>
        <v>1250</v>
      </c>
      <c r="W209" s="17">
        <f t="shared" ref="W209" si="384">V209*P209</f>
        <v>157.5</v>
      </c>
      <c r="X209" s="18">
        <f t="shared" ref="X209" si="385">O209/4</f>
        <v>1250</v>
      </c>
      <c r="Y209" s="17">
        <f t="shared" ref="Y209" si="386">P209*X209</f>
        <v>157.5</v>
      </c>
      <c r="Z209" s="19"/>
    </row>
    <row r="210" spans="1:26" ht="15.75" customHeight="1" x14ac:dyDescent="0.35">
      <c r="A210" s="11">
        <v>10945</v>
      </c>
      <c r="B210" s="11">
        <v>155</v>
      </c>
      <c r="C210" s="93" t="s">
        <v>1004</v>
      </c>
      <c r="D210" s="21" t="s">
        <v>249</v>
      </c>
      <c r="E210" s="36" t="s">
        <v>658</v>
      </c>
      <c r="F210" s="12">
        <v>1</v>
      </c>
      <c r="G210" s="12" t="s">
        <v>32</v>
      </c>
      <c r="H210" s="12">
        <v>1</v>
      </c>
      <c r="I210" s="12" t="s">
        <v>32</v>
      </c>
      <c r="J210" s="14">
        <v>4140</v>
      </c>
      <c r="K210" s="14">
        <v>3500</v>
      </c>
      <c r="L210" s="14">
        <v>2400</v>
      </c>
      <c r="M210" s="14">
        <f t="shared" si="369"/>
        <v>3681.3333333333335</v>
      </c>
      <c r="N210" s="14">
        <v>0</v>
      </c>
      <c r="O210" s="14">
        <v>3600</v>
      </c>
      <c r="P210" s="15">
        <v>0.54</v>
      </c>
      <c r="Q210" s="15">
        <f t="shared" ref="Q210:Q215" si="387">O210*P210</f>
        <v>1944.0000000000002</v>
      </c>
      <c r="R210" s="18">
        <f>O210/4</f>
        <v>900</v>
      </c>
      <c r="S210" s="17">
        <f>P210*R210</f>
        <v>486.00000000000006</v>
      </c>
      <c r="T210" s="18">
        <f>O210/4</f>
        <v>900</v>
      </c>
      <c r="U210" s="17">
        <f>P210*T210</f>
        <v>486.00000000000006</v>
      </c>
      <c r="V210" s="18">
        <f>O210/4</f>
        <v>900</v>
      </c>
      <c r="W210" s="17">
        <f>V210*P210</f>
        <v>486.00000000000006</v>
      </c>
      <c r="X210" s="18">
        <f>O210/4</f>
        <v>900</v>
      </c>
      <c r="Y210" s="17">
        <f>P210*X210</f>
        <v>486.00000000000006</v>
      </c>
      <c r="Z210" s="19"/>
    </row>
    <row r="211" spans="1:26" ht="15.75" customHeight="1" x14ac:dyDescent="0.35">
      <c r="A211" s="11">
        <v>10945</v>
      </c>
      <c r="B211" s="11">
        <v>156</v>
      </c>
      <c r="C211" s="93" t="s">
        <v>1005</v>
      </c>
      <c r="D211" s="21" t="s">
        <v>250</v>
      </c>
      <c r="E211" s="36" t="s">
        <v>659</v>
      </c>
      <c r="F211" s="12">
        <v>1</v>
      </c>
      <c r="G211" s="12" t="s">
        <v>32</v>
      </c>
      <c r="H211" s="12">
        <v>1</v>
      </c>
      <c r="I211" s="12" t="s">
        <v>32</v>
      </c>
      <c r="J211" s="14">
        <v>37800</v>
      </c>
      <c r="K211" s="14">
        <v>30500</v>
      </c>
      <c r="L211" s="14">
        <v>30000</v>
      </c>
      <c r="M211" s="14">
        <f t="shared" si="369"/>
        <v>36043.333333333336</v>
      </c>
      <c r="N211" s="14">
        <v>1500</v>
      </c>
      <c r="O211" s="14">
        <v>34000</v>
      </c>
      <c r="P211" s="15">
        <v>0.45</v>
      </c>
      <c r="Q211" s="15">
        <f t="shared" si="387"/>
        <v>15300</v>
      </c>
      <c r="R211" s="18">
        <v>4000</v>
      </c>
      <c r="S211" s="17">
        <f>P211*R211</f>
        <v>1800</v>
      </c>
      <c r="T211" s="18">
        <v>10000</v>
      </c>
      <c r="U211" s="17">
        <f>P211*T211</f>
        <v>4500</v>
      </c>
      <c r="V211" s="18">
        <v>10000</v>
      </c>
      <c r="W211" s="17">
        <f>V211*P211</f>
        <v>4500</v>
      </c>
      <c r="X211" s="18">
        <v>10000</v>
      </c>
      <c r="Y211" s="17">
        <f>P211*X211</f>
        <v>4500</v>
      </c>
      <c r="Z211" s="19"/>
    </row>
    <row r="212" spans="1:26" ht="15.75" customHeight="1" x14ac:dyDescent="0.35">
      <c r="A212" s="11">
        <v>10945</v>
      </c>
      <c r="B212" s="11">
        <v>157</v>
      </c>
      <c r="C212" s="93" t="s">
        <v>1007</v>
      </c>
      <c r="D212" s="21" t="s">
        <v>252</v>
      </c>
      <c r="E212" s="23" t="s">
        <v>253</v>
      </c>
      <c r="F212" s="12">
        <v>1</v>
      </c>
      <c r="G212" s="12" t="s">
        <v>32</v>
      </c>
      <c r="H212" s="12">
        <v>1</v>
      </c>
      <c r="I212" s="12" t="s">
        <v>32</v>
      </c>
      <c r="J212" s="14">
        <v>4020</v>
      </c>
      <c r="K212" s="14">
        <v>1800</v>
      </c>
      <c r="L212" s="14">
        <v>800</v>
      </c>
      <c r="M212" s="14">
        <f t="shared" si="369"/>
        <v>2427.3333333333335</v>
      </c>
      <c r="N212" s="14">
        <v>600</v>
      </c>
      <c r="O212" s="14">
        <v>1800</v>
      </c>
      <c r="P212" s="15">
        <v>1.1000000000000001</v>
      </c>
      <c r="Q212" s="15">
        <f t="shared" si="387"/>
        <v>1980.0000000000002</v>
      </c>
      <c r="R212" s="18">
        <v>0</v>
      </c>
      <c r="S212" s="17">
        <f t="shared" ref="S212" si="388">P212*R212</f>
        <v>0</v>
      </c>
      <c r="T212" s="18">
        <v>800</v>
      </c>
      <c r="U212" s="17">
        <f t="shared" ref="U212" si="389">P212*T212</f>
        <v>880.00000000000011</v>
      </c>
      <c r="V212" s="18">
        <v>500</v>
      </c>
      <c r="W212" s="17">
        <f t="shared" ref="W212" si="390">V212*P212</f>
        <v>550</v>
      </c>
      <c r="X212" s="18">
        <v>500</v>
      </c>
      <c r="Y212" s="17">
        <f t="shared" ref="Y212" si="391">P212*X212</f>
        <v>550</v>
      </c>
      <c r="Z212" s="19"/>
    </row>
    <row r="213" spans="1:26" ht="15.75" customHeight="1" x14ac:dyDescent="0.35">
      <c r="A213" s="11">
        <v>10945</v>
      </c>
      <c r="B213" s="11">
        <v>158</v>
      </c>
      <c r="C213" s="93" t="s">
        <v>1008</v>
      </c>
      <c r="D213" s="21" t="s">
        <v>266</v>
      </c>
      <c r="E213" s="113" t="s">
        <v>726</v>
      </c>
      <c r="F213" s="12">
        <v>1</v>
      </c>
      <c r="G213" s="12" t="s">
        <v>60</v>
      </c>
      <c r="H213" s="12" t="s">
        <v>727</v>
      </c>
      <c r="I213" s="12" t="s">
        <v>49</v>
      </c>
      <c r="J213" s="14">
        <v>470</v>
      </c>
      <c r="K213" s="14">
        <v>630</v>
      </c>
      <c r="L213" s="14">
        <v>250</v>
      </c>
      <c r="M213" s="14">
        <f t="shared" si="369"/>
        <v>495.00000000000006</v>
      </c>
      <c r="N213" s="14">
        <v>50</v>
      </c>
      <c r="O213" s="14">
        <v>460</v>
      </c>
      <c r="P213" s="15">
        <v>43</v>
      </c>
      <c r="Q213" s="15">
        <f t="shared" si="387"/>
        <v>19780</v>
      </c>
      <c r="R213" s="18">
        <v>60</v>
      </c>
      <c r="S213" s="17">
        <f t="shared" ref="S213" si="392">P213*R213</f>
        <v>2580</v>
      </c>
      <c r="T213" s="18">
        <v>150</v>
      </c>
      <c r="U213" s="17">
        <f t="shared" ref="U213" si="393">T213*P213</f>
        <v>6450</v>
      </c>
      <c r="V213" s="18">
        <v>150</v>
      </c>
      <c r="W213" s="17">
        <f>V213*P213</f>
        <v>6450</v>
      </c>
      <c r="X213" s="18">
        <v>100</v>
      </c>
      <c r="Y213" s="17">
        <f t="shared" ref="Y213" si="394">P213*X213</f>
        <v>4300</v>
      </c>
      <c r="Z213" s="19"/>
    </row>
    <row r="214" spans="1:26" ht="15.75" customHeight="1" x14ac:dyDescent="0.35">
      <c r="A214" s="11">
        <v>10945</v>
      </c>
      <c r="B214" s="11">
        <v>159</v>
      </c>
      <c r="C214" s="93" t="s">
        <v>1220</v>
      </c>
      <c r="D214" s="21"/>
      <c r="E214" s="23" t="s">
        <v>1198</v>
      </c>
      <c r="F214" s="12">
        <v>1</v>
      </c>
      <c r="G214" s="12" t="s">
        <v>32</v>
      </c>
      <c r="H214" s="12">
        <v>1</v>
      </c>
      <c r="I214" s="12" t="s">
        <v>32</v>
      </c>
      <c r="J214" s="14"/>
      <c r="K214" s="14"/>
      <c r="L214" s="14">
        <v>2880</v>
      </c>
      <c r="M214" s="14">
        <f>(J214+K214+L214)/1*1.1</f>
        <v>3168.0000000000005</v>
      </c>
      <c r="N214" s="14">
        <v>0</v>
      </c>
      <c r="O214" s="14">
        <v>3200</v>
      </c>
      <c r="P214" s="15">
        <v>3.12</v>
      </c>
      <c r="Q214" s="15">
        <f t="shared" si="387"/>
        <v>9984</v>
      </c>
      <c r="R214" s="18">
        <f t="shared" ref="R214" si="395">O214/4</f>
        <v>800</v>
      </c>
      <c r="S214" s="17">
        <f t="shared" ref="S214" si="396">P214*R214</f>
        <v>2496</v>
      </c>
      <c r="T214" s="18">
        <f t="shared" ref="T214" si="397">O214/4</f>
        <v>800</v>
      </c>
      <c r="U214" s="17">
        <f t="shared" ref="U214" si="398">T214*P214</f>
        <v>2496</v>
      </c>
      <c r="V214" s="18">
        <f t="shared" ref="V214" si="399">O214/4</f>
        <v>800</v>
      </c>
      <c r="W214" s="17">
        <f>V214*P214</f>
        <v>2496</v>
      </c>
      <c r="X214" s="18">
        <f t="shared" ref="X214" si="400">O214/4</f>
        <v>800</v>
      </c>
      <c r="Y214" s="17">
        <f t="shared" ref="Y214" si="401">P214*X214</f>
        <v>2496</v>
      </c>
      <c r="Z214" s="19"/>
    </row>
    <row r="215" spans="1:26" ht="15.75" customHeight="1" x14ac:dyDescent="0.35">
      <c r="A215" s="11">
        <v>10945</v>
      </c>
      <c r="B215" s="11">
        <v>160</v>
      </c>
      <c r="C215" s="93" t="s">
        <v>1219</v>
      </c>
      <c r="D215" s="21"/>
      <c r="E215" s="23" t="s">
        <v>1199</v>
      </c>
      <c r="F215" s="12">
        <v>1</v>
      </c>
      <c r="G215" s="12" t="s">
        <v>32</v>
      </c>
      <c r="H215" s="12">
        <v>1</v>
      </c>
      <c r="I215" s="12" t="s">
        <v>32</v>
      </c>
      <c r="J215" s="14"/>
      <c r="K215" s="14"/>
      <c r="L215" s="14">
        <v>100</v>
      </c>
      <c r="M215" s="14">
        <f>(J215+K215+L215)/1*1.1</f>
        <v>110.00000000000001</v>
      </c>
      <c r="N215" s="14">
        <v>0</v>
      </c>
      <c r="O215" s="14">
        <v>100</v>
      </c>
      <c r="P215" s="15">
        <v>9.6300000000000008</v>
      </c>
      <c r="Q215" s="15">
        <f t="shared" si="387"/>
        <v>963.00000000000011</v>
      </c>
      <c r="R215" s="18">
        <v>50</v>
      </c>
      <c r="S215" s="17">
        <f t="shared" ref="S215" si="402">P215*R215</f>
        <v>481.50000000000006</v>
      </c>
      <c r="T215" s="18">
        <v>0</v>
      </c>
      <c r="U215" s="17">
        <f t="shared" ref="U215" si="403">T215*P215</f>
        <v>0</v>
      </c>
      <c r="V215" s="18">
        <v>50</v>
      </c>
      <c r="W215" s="17">
        <f>V215*P215</f>
        <v>481.50000000000006</v>
      </c>
      <c r="X215" s="18">
        <v>0</v>
      </c>
      <c r="Y215" s="17">
        <f t="shared" ref="Y215" si="404">P215*X215</f>
        <v>0</v>
      </c>
      <c r="Z215" s="19"/>
    </row>
    <row r="216" spans="1:26" ht="15.75" customHeight="1" x14ac:dyDescent="0.35">
      <c r="A216" s="11">
        <v>10945</v>
      </c>
      <c r="B216" s="11">
        <v>161</v>
      </c>
      <c r="C216" s="93" t="s">
        <v>1009</v>
      </c>
      <c r="D216" s="21" t="s">
        <v>254</v>
      </c>
      <c r="E216" s="23" t="s">
        <v>255</v>
      </c>
      <c r="F216" s="12">
        <v>1</v>
      </c>
      <c r="G216" s="12" t="s">
        <v>45</v>
      </c>
      <c r="H216" s="12" t="s">
        <v>581</v>
      </c>
      <c r="I216" s="12" t="s">
        <v>66</v>
      </c>
      <c r="J216" s="14">
        <v>294</v>
      </c>
      <c r="K216" s="14">
        <v>290</v>
      </c>
      <c r="L216" s="14">
        <v>307</v>
      </c>
      <c r="M216" s="14">
        <f t="shared" si="369"/>
        <v>326.70000000000005</v>
      </c>
      <c r="N216" s="14">
        <v>45</v>
      </c>
      <c r="O216" s="14">
        <v>280</v>
      </c>
      <c r="P216" s="15">
        <v>19.89</v>
      </c>
      <c r="Q216" s="15">
        <f t="shared" si="336"/>
        <v>5569.2</v>
      </c>
      <c r="R216" s="18">
        <f t="shared" si="298"/>
        <v>70</v>
      </c>
      <c r="S216" s="17">
        <f t="shared" si="299"/>
        <v>1392.3</v>
      </c>
      <c r="T216" s="18">
        <f t="shared" si="300"/>
        <v>70</v>
      </c>
      <c r="U216" s="17">
        <f t="shared" si="301"/>
        <v>1392.3</v>
      </c>
      <c r="V216" s="18">
        <f t="shared" si="302"/>
        <v>70</v>
      </c>
      <c r="W216" s="17">
        <f t="shared" si="303"/>
        <v>1392.3</v>
      </c>
      <c r="X216" s="18">
        <f t="shared" si="304"/>
        <v>70</v>
      </c>
      <c r="Y216" s="17">
        <f t="shared" si="305"/>
        <v>1392.3</v>
      </c>
      <c r="Z216" s="19"/>
    </row>
    <row r="217" spans="1:26" ht="15.75" customHeight="1" x14ac:dyDescent="0.35">
      <c r="A217" s="11">
        <v>10945</v>
      </c>
      <c r="B217" s="11">
        <v>162</v>
      </c>
      <c r="C217" s="93" t="s">
        <v>1010</v>
      </c>
      <c r="D217" s="21" t="s">
        <v>254</v>
      </c>
      <c r="E217" s="23" t="s">
        <v>823</v>
      </c>
      <c r="F217" s="12">
        <v>1</v>
      </c>
      <c r="G217" s="12" t="s">
        <v>75</v>
      </c>
      <c r="H217" s="12" t="s">
        <v>727</v>
      </c>
      <c r="I217" s="12" t="s">
        <v>49</v>
      </c>
      <c r="J217" s="14"/>
      <c r="K217" s="14">
        <v>5</v>
      </c>
      <c r="L217" s="14"/>
      <c r="M217" s="14">
        <f t="shared" si="369"/>
        <v>1.8333333333333335</v>
      </c>
      <c r="N217" s="14">
        <v>2</v>
      </c>
      <c r="O217" s="14">
        <v>0</v>
      </c>
      <c r="P217" s="15">
        <v>260</v>
      </c>
      <c r="Q217" s="15">
        <f t="shared" ref="Q217" si="405">O217*P217</f>
        <v>0</v>
      </c>
      <c r="R217" s="18">
        <v>0</v>
      </c>
      <c r="S217" s="17">
        <f t="shared" ref="S217" si="406">P217*R217</f>
        <v>0</v>
      </c>
      <c r="T217" s="18">
        <v>0</v>
      </c>
      <c r="U217" s="17">
        <f t="shared" ref="U217" si="407">P217*T217</f>
        <v>0</v>
      </c>
      <c r="V217" s="18">
        <v>0</v>
      </c>
      <c r="W217" s="17">
        <f t="shared" ref="W217" si="408">V217*P217</f>
        <v>0</v>
      </c>
      <c r="X217" s="18">
        <v>0</v>
      </c>
      <c r="Y217" s="17">
        <f t="shared" ref="Y217" si="409">P217*X217</f>
        <v>0</v>
      </c>
      <c r="Z217" s="19"/>
    </row>
    <row r="218" spans="1:26" ht="15.75" customHeight="1" x14ac:dyDescent="0.35">
      <c r="A218" s="11">
        <v>10945</v>
      </c>
      <c r="B218" s="11">
        <v>163</v>
      </c>
      <c r="C218" s="93" t="s">
        <v>1011</v>
      </c>
      <c r="D218" s="21" t="s">
        <v>256</v>
      </c>
      <c r="E218" s="36" t="s">
        <v>803</v>
      </c>
      <c r="F218" s="12">
        <v>1</v>
      </c>
      <c r="G218" s="12" t="s">
        <v>32</v>
      </c>
      <c r="H218" s="12">
        <v>1</v>
      </c>
      <c r="I218" s="12" t="s">
        <v>32</v>
      </c>
      <c r="J218" s="14"/>
      <c r="K218" s="14">
        <v>1800</v>
      </c>
      <c r="L218" s="14">
        <v>1200</v>
      </c>
      <c r="M218" s="14">
        <f t="shared" si="369"/>
        <v>1100</v>
      </c>
      <c r="N218" s="14">
        <v>0</v>
      </c>
      <c r="O218" s="14">
        <v>1000</v>
      </c>
      <c r="P218" s="15">
        <v>0.6</v>
      </c>
      <c r="Q218" s="15">
        <f t="shared" ref="Q218" si="410">O218*P218</f>
        <v>600</v>
      </c>
      <c r="R218" s="18">
        <f t="shared" ref="R218" si="411">O218/4</f>
        <v>250</v>
      </c>
      <c r="S218" s="17">
        <f t="shared" ref="S218" si="412">P218*R218</f>
        <v>150</v>
      </c>
      <c r="T218" s="18">
        <f t="shared" ref="T218" si="413">O218/4</f>
        <v>250</v>
      </c>
      <c r="U218" s="17">
        <f t="shared" ref="U218" si="414">T218*P218</f>
        <v>150</v>
      </c>
      <c r="V218" s="18">
        <f t="shared" ref="V218" si="415">O218/4</f>
        <v>250</v>
      </c>
      <c r="W218" s="17">
        <f t="shared" ref="W218" si="416">V218*P218</f>
        <v>150</v>
      </c>
      <c r="X218" s="18">
        <f t="shared" ref="X218" si="417">O218/4</f>
        <v>250</v>
      </c>
      <c r="Y218" s="17">
        <f t="shared" ref="Y218" si="418">P218*X218</f>
        <v>150</v>
      </c>
      <c r="Z218" s="19"/>
    </row>
    <row r="219" spans="1:26" ht="15.75" customHeight="1" x14ac:dyDescent="0.35">
      <c r="A219" s="11">
        <v>10945</v>
      </c>
      <c r="B219" s="11">
        <v>164</v>
      </c>
      <c r="C219" s="93" t="s">
        <v>1012</v>
      </c>
      <c r="D219" s="21"/>
      <c r="E219" s="56" t="s">
        <v>612</v>
      </c>
      <c r="F219" s="12">
        <v>1</v>
      </c>
      <c r="G219" s="12" t="s">
        <v>32</v>
      </c>
      <c r="H219" s="12">
        <v>1</v>
      </c>
      <c r="I219" s="12" t="s">
        <v>32</v>
      </c>
      <c r="J219" s="14">
        <v>1440</v>
      </c>
      <c r="K219" s="14">
        <v>1200</v>
      </c>
      <c r="L219" s="14">
        <v>1440</v>
      </c>
      <c r="M219" s="14">
        <f t="shared" si="369"/>
        <v>1496.0000000000002</v>
      </c>
      <c r="N219" s="14">
        <v>0</v>
      </c>
      <c r="O219" s="14">
        <v>1400</v>
      </c>
      <c r="P219" s="15">
        <v>12.5</v>
      </c>
      <c r="Q219" s="15">
        <f t="shared" si="336"/>
        <v>17500</v>
      </c>
      <c r="R219" s="18">
        <f t="shared" ref="R219" si="419">O219/4</f>
        <v>350</v>
      </c>
      <c r="S219" s="17">
        <f t="shared" ref="S219" si="420">P219*R219</f>
        <v>4375</v>
      </c>
      <c r="T219" s="18">
        <f t="shared" ref="T219" si="421">O219/4</f>
        <v>350</v>
      </c>
      <c r="U219" s="17">
        <f t="shared" ref="U219" si="422">P219*T219</f>
        <v>4375</v>
      </c>
      <c r="V219" s="18">
        <f t="shared" ref="V219" si="423">O219/4</f>
        <v>350</v>
      </c>
      <c r="W219" s="17">
        <f t="shared" ref="W219" si="424">V219*P219</f>
        <v>4375</v>
      </c>
      <c r="X219" s="18">
        <f t="shared" ref="X219" si="425">O219/4</f>
        <v>350</v>
      </c>
      <c r="Y219" s="17">
        <f t="shared" ref="Y219" si="426">P219*X219</f>
        <v>4375</v>
      </c>
      <c r="Z219" s="19"/>
    </row>
    <row r="220" spans="1:26" ht="15.75" customHeight="1" x14ac:dyDescent="0.35">
      <c r="A220" s="11">
        <v>10945</v>
      </c>
      <c r="B220" s="11">
        <v>165</v>
      </c>
      <c r="C220" s="93" t="s">
        <v>1013</v>
      </c>
      <c r="D220" s="21" t="s">
        <v>256</v>
      </c>
      <c r="E220" s="36" t="s">
        <v>257</v>
      </c>
      <c r="F220" s="12">
        <v>1</v>
      </c>
      <c r="G220" s="12" t="s">
        <v>32</v>
      </c>
      <c r="H220" s="12">
        <v>1</v>
      </c>
      <c r="I220" s="12" t="s">
        <v>32</v>
      </c>
      <c r="J220" s="14">
        <v>21000</v>
      </c>
      <c r="K220" s="14">
        <v>24000</v>
      </c>
      <c r="L220" s="14">
        <v>26400</v>
      </c>
      <c r="M220" s="14">
        <f t="shared" si="369"/>
        <v>26180.000000000004</v>
      </c>
      <c r="N220" s="14">
        <v>1000</v>
      </c>
      <c r="O220" s="14">
        <v>24000</v>
      </c>
      <c r="P220" s="15">
        <v>0.6</v>
      </c>
      <c r="Q220" s="15">
        <f t="shared" si="336"/>
        <v>14400</v>
      </c>
      <c r="R220" s="18">
        <f t="shared" si="298"/>
        <v>6000</v>
      </c>
      <c r="S220" s="17">
        <f t="shared" si="299"/>
        <v>3600</v>
      </c>
      <c r="T220" s="18">
        <f t="shared" si="300"/>
        <v>6000</v>
      </c>
      <c r="U220" s="17">
        <f t="shared" ref="U220:U224" si="427">T220*P220</f>
        <v>3600</v>
      </c>
      <c r="V220" s="18">
        <f t="shared" si="302"/>
        <v>6000</v>
      </c>
      <c r="W220" s="17">
        <f t="shared" si="303"/>
        <v>3600</v>
      </c>
      <c r="X220" s="18">
        <f t="shared" si="304"/>
        <v>6000</v>
      </c>
      <c r="Y220" s="17">
        <f t="shared" si="305"/>
        <v>3600</v>
      </c>
      <c r="Z220" s="19"/>
    </row>
    <row r="221" spans="1:26" ht="15.75" customHeight="1" x14ac:dyDescent="0.35">
      <c r="A221" s="11">
        <v>10945</v>
      </c>
      <c r="B221" s="11">
        <v>166</v>
      </c>
      <c r="C221" s="93" t="s">
        <v>1014</v>
      </c>
      <c r="D221" s="21" t="s">
        <v>260</v>
      </c>
      <c r="E221" s="23" t="s">
        <v>261</v>
      </c>
      <c r="F221" s="12">
        <v>1</v>
      </c>
      <c r="G221" s="12" t="s">
        <v>32</v>
      </c>
      <c r="H221" s="12">
        <v>1</v>
      </c>
      <c r="I221" s="12" t="s">
        <v>32</v>
      </c>
      <c r="J221" s="14">
        <v>30000</v>
      </c>
      <c r="K221" s="14">
        <v>39000</v>
      </c>
      <c r="L221" s="14">
        <v>45600</v>
      </c>
      <c r="M221" s="14">
        <f t="shared" si="369"/>
        <v>42020</v>
      </c>
      <c r="N221" s="14">
        <v>3000</v>
      </c>
      <c r="O221" s="14">
        <v>36000</v>
      </c>
      <c r="P221" s="15">
        <v>0.22</v>
      </c>
      <c r="Q221" s="15">
        <f t="shared" si="336"/>
        <v>7920</v>
      </c>
      <c r="R221" s="18">
        <f t="shared" ref="R221" si="428">O221/4</f>
        <v>9000</v>
      </c>
      <c r="S221" s="17">
        <f t="shared" ref="S221" si="429">P221*R221</f>
        <v>1980</v>
      </c>
      <c r="T221" s="18">
        <f t="shared" ref="T221" si="430">O221/4</f>
        <v>9000</v>
      </c>
      <c r="U221" s="17">
        <f t="shared" ref="U221" si="431">T221*P221</f>
        <v>1980</v>
      </c>
      <c r="V221" s="18">
        <f t="shared" ref="V221" si="432">O221/4</f>
        <v>9000</v>
      </c>
      <c r="W221" s="17">
        <f t="shared" ref="W221" si="433">V221*P221</f>
        <v>1980</v>
      </c>
      <c r="X221" s="18">
        <f t="shared" ref="X221" si="434">O221/4</f>
        <v>9000</v>
      </c>
      <c r="Y221" s="17">
        <f t="shared" ref="Y221" si="435">P221*X221</f>
        <v>1980</v>
      </c>
      <c r="Z221" s="19"/>
    </row>
    <row r="222" spans="1:26" ht="15.75" customHeight="1" x14ac:dyDescent="0.35">
      <c r="A222" s="11">
        <v>10945</v>
      </c>
      <c r="B222" s="11">
        <v>167</v>
      </c>
      <c r="C222" s="93" t="s">
        <v>1015</v>
      </c>
      <c r="D222" s="21" t="s">
        <v>258</v>
      </c>
      <c r="E222" s="22" t="s">
        <v>259</v>
      </c>
      <c r="F222" s="12">
        <v>1</v>
      </c>
      <c r="G222" s="12" t="s">
        <v>32</v>
      </c>
      <c r="H222" s="12">
        <v>1</v>
      </c>
      <c r="I222" s="12" t="s">
        <v>32</v>
      </c>
      <c r="J222" s="14">
        <v>27600</v>
      </c>
      <c r="K222" s="14">
        <v>41000</v>
      </c>
      <c r="L222" s="14">
        <v>55200</v>
      </c>
      <c r="M222" s="14">
        <f t="shared" si="369"/>
        <v>45393.333333333336</v>
      </c>
      <c r="N222" s="14">
        <v>8000</v>
      </c>
      <c r="O222" s="14">
        <v>38000</v>
      </c>
      <c r="P222" s="15">
        <v>0.35</v>
      </c>
      <c r="Q222" s="15">
        <f t="shared" si="336"/>
        <v>13300</v>
      </c>
      <c r="R222" s="18">
        <v>8000</v>
      </c>
      <c r="S222" s="17">
        <f t="shared" si="299"/>
        <v>2800</v>
      </c>
      <c r="T222" s="18">
        <v>10000</v>
      </c>
      <c r="U222" s="17">
        <f t="shared" si="427"/>
        <v>3500</v>
      </c>
      <c r="V222" s="18">
        <v>10000</v>
      </c>
      <c r="W222" s="17">
        <f t="shared" si="303"/>
        <v>3500</v>
      </c>
      <c r="X222" s="18">
        <v>10000</v>
      </c>
      <c r="Y222" s="17">
        <f t="shared" si="305"/>
        <v>3500</v>
      </c>
      <c r="Z222" s="19"/>
    </row>
    <row r="223" spans="1:26" ht="15.75" customHeight="1" x14ac:dyDescent="0.35">
      <c r="A223" s="11">
        <v>10945</v>
      </c>
      <c r="B223" s="11">
        <v>168</v>
      </c>
      <c r="C223" s="93" t="s">
        <v>1016</v>
      </c>
      <c r="D223" s="13" t="s">
        <v>262</v>
      </c>
      <c r="E223" s="22" t="s">
        <v>263</v>
      </c>
      <c r="F223" s="12">
        <v>1</v>
      </c>
      <c r="G223" s="12" t="s">
        <v>32</v>
      </c>
      <c r="H223" s="12">
        <v>1</v>
      </c>
      <c r="I223" s="12" t="s">
        <v>32</v>
      </c>
      <c r="J223" s="14">
        <v>120240</v>
      </c>
      <c r="K223" s="14">
        <v>113400</v>
      </c>
      <c r="L223" s="14">
        <v>174720</v>
      </c>
      <c r="M223" s="14">
        <f t="shared" si="369"/>
        <v>149732</v>
      </c>
      <c r="N223" s="14">
        <v>8500</v>
      </c>
      <c r="O223" s="14">
        <v>140000</v>
      </c>
      <c r="P223" s="15">
        <v>0.86</v>
      </c>
      <c r="Q223" s="15">
        <f t="shared" si="336"/>
        <v>120400</v>
      </c>
      <c r="R223" s="18">
        <v>30000</v>
      </c>
      <c r="S223" s="17">
        <f t="shared" si="299"/>
        <v>25800</v>
      </c>
      <c r="T223" s="18">
        <v>40000</v>
      </c>
      <c r="U223" s="17">
        <f t="shared" si="427"/>
        <v>34400</v>
      </c>
      <c r="V223" s="18">
        <v>40000</v>
      </c>
      <c r="W223" s="17">
        <f t="shared" si="303"/>
        <v>34400</v>
      </c>
      <c r="X223" s="18">
        <v>30000</v>
      </c>
      <c r="Y223" s="17">
        <f t="shared" si="305"/>
        <v>25800</v>
      </c>
      <c r="Z223" s="19"/>
    </row>
    <row r="224" spans="1:26" ht="15.75" customHeight="1" x14ac:dyDescent="0.35">
      <c r="A224" s="11">
        <v>10945</v>
      </c>
      <c r="B224" s="11">
        <v>169</v>
      </c>
      <c r="C224" s="93" t="s">
        <v>1017</v>
      </c>
      <c r="D224" s="21" t="s">
        <v>264</v>
      </c>
      <c r="E224" s="23" t="s">
        <v>265</v>
      </c>
      <c r="F224" s="12">
        <v>1</v>
      </c>
      <c r="G224" s="12" t="s">
        <v>32</v>
      </c>
      <c r="H224" s="12">
        <v>1</v>
      </c>
      <c r="I224" s="12" t="s">
        <v>32</v>
      </c>
      <c r="J224" s="14">
        <v>30000</v>
      </c>
      <c r="K224" s="14">
        <v>23500</v>
      </c>
      <c r="L224" s="14">
        <v>24600</v>
      </c>
      <c r="M224" s="14">
        <f t="shared" si="369"/>
        <v>28636.666666666668</v>
      </c>
      <c r="N224" s="14">
        <v>3000</v>
      </c>
      <c r="O224" s="14">
        <v>20000</v>
      </c>
      <c r="P224" s="15">
        <v>0.28000000000000003</v>
      </c>
      <c r="Q224" s="15">
        <f t="shared" si="336"/>
        <v>5600.0000000000009</v>
      </c>
      <c r="R224" s="18">
        <f t="shared" si="298"/>
        <v>5000</v>
      </c>
      <c r="S224" s="17">
        <f t="shared" si="299"/>
        <v>1400.0000000000002</v>
      </c>
      <c r="T224" s="18">
        <f t="shared" si="300"/>
        <v>5000</v>
      </c>
      <c r="U224" s="17">
        <f t="shared" si="427"/>
        <v>1400.0000000000002</v>
      </c>
      <c r="V224" s="18">
        <f t="shared" si="302"/>
        <v>5000</v>
      </c>
      <c r="W224" s="17">
        <f t="shared" si="303"/>
        <v>1400.0000000000002</v>
      </c>
      <c r="X224" s="18">
        <f t="shared" si="304"/>
        <v>5000</v>
      </c>
      <c r="Y224" s="17">
        <f t="shared" si="305"/>
        <v>1400.0000000000002</v>
      </c>
      <c r="Z224" s="19"/>
    </row>
    <row r="225" spans="1:27" ht="15.75" customHeight="1" x14ac:dyDescent="0.35">
      <c r="A225" s="11">
        <v>10945</v>
      </c>
      <c r="B225" s="11">
        <v>170</v>
      </c>
      <c r="C225" s="93" t="s">
        <v>1018</v>
      </c>
      <c r="D225" s="21"/>
      <c r="E225" s="23" t="s">
        <v>742</v>
      </c>
      <c r="F225" s="12">
        <v>1</v>
      </c>
      <c r="G225" s="12" t="s">
        <v>32</v>
      </c>
      <c r="H225" s="12" t="s">
        <v>729</v>
      </c>
      <c r="I225" s="12" t="s">
        <v>192</v>
      </c>
      <c r="J225" s="14">
        <v>60</v>
      </c>
      <c r="K225" s="14">
        <v>38</v>
      </c>
      <c r="L225" s="14">
        <v>160</v>
      </c>
      <c r="M225" s="14">
        <v>20</v>
      </c>
      <c r="N225" s="14">
        <v>0</v>
      </c>
      <c r="O225" s="14">
        <v>20</v>
      </c>
      <c r="P225" s="15">
        <v>65</v>
      </c>
      <c r="Q225" s="15">
        <f t="shared" si="336"/>
        <v>1300</v>
      </c>
      <c r="R225" s="18">
        <v>10</v>
      </c>
      <c r="S225" s="17">
        <f t="shared" ref="S225" si="436">P225*R225</f>
        <v>650</v>
      </c>
      <c r="T225" s="18">
        <v>0</v>
      </c>
      <c r="U225" s="17">
        <f t="shared" ref="U225" si="437">T225*P225</f>
        <v>0</v>
      </c>
      <c r="V225" s="18">
        <v>10</v>
      </c>
      <c r="W225" s="17">
        <f t="shared" ref="W225" si="438">V225*P225</f>
        <v>650</v>
      </c>
      <c r="X225" s="18">
        <v>0</v>
      </c>
      <c r="Y225" s="17">
        <f t="shared" ref="Y225" si="439">P225*X225</f>
        <v>0</v>
      </c>
      <c r="Z225" s="19"/>
    </row>
    <row r="226" spans="1:27" ht="15.75" customHeight="1" x14ac:dyDescent="0.35">
      <c r="A226" s="11">
        <v>10945</v>
      </c>
      <c r="B226" s="11">
        <v>171</v>
      </c>
      <c r="C226" s="93" t="s">
        <v>1019</v>
      </c>
      <c r="D226" s="21"/>
      <c r="E226" s="38" t="s">
        <v>519</v>
      </c>
      <c r="F226" s="48">
        <v>2</v>
      </c>
      <c r="G226" s="12" t="s">
        <v>623</v>
      </c>
      <c r="H226" s="48" t="s">
        <v>70</v>
      </c>
      <c r="I226" s="48" t="s">
        <v>70</v>
      </c>
      <c r="J226" s="49">
        <v>41</v>
      </c>
      <c r="K226" s="49">
        <v>43</v>
      </c>
      <c r="L226" s="49">
        <v>72</v>
      </c>
      <c r="M226" s="14">
        <f t="shared" si="369"/>
        <v>57.2</v>
      </c>
      <c r="N226" s="49">
        <v>18</v>
      </c>
      <c r="O226" s="14">
        <v>40</v>
      </c>
      <c r="P226" s="50">
        <v>44.68</v>
      </c>
      <c r="Q226" s="15">
        <f t="shared" si="336"/>
        <v>1787.2</v>
      </c>
      <c r="R226" s="18">
        <v>0</v>
      </c>
      <c r="S226" s="17">
        <f t="shared" ref="S226" si="440">P226*R226</f>
        <v>0</v>
      </c>
      <c r="T226" s="18">
        <v>20</v>
      </c>
      <c r="U226" s="17">
        <f t="shared" ref="U226" si="441">T226*P226</f>
        <v>893.6</v>
      </c>
      <c r="V226" s="18">
        <v>20</v>
      </c>
      <c r="W226" s="17">
        <f t="shared" ref="W226" si="442">V226*P226</f>
        <v>893.6</v>
      </c>
      <c r="X226" s="18">
        <v>0</v>
      </c>
      <c r="Y226" s="17">
        <f t="shared" ref="Y226" si="443">P226*X226</f>
        <v>0</v>
      </c>
      <c r="Z226" s="53"/>
    </row>
    <row r="227" spans="1:27" ht="15.75" customHeight="1" x14ac:dyDescent="0.35">
      <c r="A227" s="11">
        <v>10945</v>
      </c>
      <c r="B227" s="11">
        <v>172</v>
      </c>
      <c r="C227" s="93" t="s">
        <v>1020</v>
      </c>
      <c r="D227" s="21" t="s">
        <v>266</v>
      </c>
      <c r="E227" s="55" t="s">
        <v>267</v>
      </c>
      <c r="F227" s="12">
        <v>1</v>
      </c>
      <c r="G227" s="12" t="s">
        <v>75</v>
      </c>
      <c r="H227" s="12">
        <v>1</v>
      </c>
      <c r="I227" s="12" t="s">
        <v>49</v>
      </c>
      <c r="J227" s="14">
        <v>1464</v>
      </c>
      <c r="K227" s="14">
        <v>1280</v>
      </c>
      <c r="L227" s="14">
        <v>1360</v>
      </c>
      <c r="M227" s="14">
        <f t="shared" si="369"/>
        <v>1504.8000000000002</v>
      </c>
      <c r="N227" s="14">
        <v>2400</v>
      </c>
      <c r="O227" s="14">
        <v>1200</v>
      </c>
      <c r="P227" s="15">
        <v>10</v>
      </c>
      <c r="Q227" s="15">
        <f t="shared" si="336"/>
        <v>12000</v>
      </c>
      <c r="R227" s="18">
        <v>0</v>
      </c>
      <c r="S227" s="17">
        <f t="shared" si="299"/>
        <v>0</v>
      </c>
      <c r="T227" s="18">
        <v>0</v>
      </c>
      <c r="U227" s="17">
        <f t="shared" ref="U227:U229" si="444">T227*P227</f>
        <v>0</v>
      </c>
      <c r="V227" s="18">
        <v>600</v>
      </c>
      <c r="W227" s="17">
        <f t="shared" ref="W227:W229" si="445">V227*P227</f>
        <v>6000</v>
      </c>
      <c r="X227" s="18">
        <v>600</v>
      </c>
      <c r="Y227" s="17">
        <f t="shared" si="305"/>
        <v>6000</v>
      </c>
      <c r="Z227" s="19"/>
    </row>
    <row r="228" spans="1:27" ht="15.75" customHeight="1" x14ac:dyDescent="0.35">
      <c r="A228" s="11">
        <v>10945</v>
      </c>
      <c r="B228" s="11">
        <v>173</v>
      </c>
      <c r="C228" s="93" t="s">
        <v>1021</v>
      </c>
      <c r="D228" s="21" t="s">
        <v>268</v>
      </c>
      <c r="E228" s="33" t="s">
        <v>624</v>
      </c>
      <c r="F228" s="12">
        <v>1</v>
      </c>
      <c r="G228" s="12" t="s">
        <v>75</v>
      </c>
      <c r="H228" s="12">
        <v>1</v>
      </c>
      <c r="I228" s="12" t="s">
        <v>49</v>
      </c>
      <c r="J228" s="14">
        <v>3036</v>
      </c>
      <c r="K228" s="14">
        <v>1980</v>
      </c>
      <c r="L228" s="14">
        <v>900</v>
      </c>
      <c r="M228" s="14">
        <f t="shared" si="369"/>
        <v>2169.2000000000003</v>
      </c>
      <c r="N228" s="14">
        <v>550</v>
      </c>
      <c r="O228" s="14">
        <v>1600</v>
      </c>
      <c r="P228" s="15">
        <v>8</v>
      </c>
      <c r="Q228" s="15">
        <f t="shared" si="336"/>
        <v>12800</v>
      </c>
      <c r="R228" s="18">
        <f t="shared" si="298"/>
        <v>400</v>
      </c>
      <c r="S228" s="17">
        <f t="shared" si="299"/>
        <v>3200</v>
      </c>
      <c r="T228" s="18">
        <f t="shared" si="300"/>
        <v>400</v>
      </c>
      <c r="U228" s="17">
        <f t="shared" si="444"/>
        <v>3200</v>
      </c>
      <c r="V228" s="18">
        <f t="shared" si="302"/>
        <v>400</v>
      </c>
      <c r="W228" s="17">
        <f t="shared" si="445"/>
        <v>3200</v>
      </c>
      <c r="X228" s="18">
        <f t="shared" si="304"/>
        <v>400</v>
      </c>
      <c r="Y228" s="17">
        <f t="shared" si="305"/>
        <v>3200</v>
      </c>
      <c r="Z228" s="19"/>
    </row>
    <row r="229" spans="1:27" ht="15.75" customHeight="1" x14ac:dyDescent="0.35">
      <c r="A229" s="11">
        <v>10945</v>
      </c>
      <c r="B229" s="11">
        <v>174</v>
      </c>
      <c r="C229" s="93" t="s">
        <v>1022</v>
      </c>
      <c r="D229" s="21" t="s">
        <v>269</v>
      </c>
      <c r="E229" s="23" t="s">
        <v>824</v>
      </c>
      <c r="F229" s="12">
        <v>1</v>
      </c>
      <c r="G229" s="12" t="s">
        <v>45</v>
      </c>
      <c r="H229" s="12">
        <v>1</v>
      </c>
      <c r="I229" s="12" t="s">
        <v>46</v>
      </c>
      <c r="J229" s="14">
        <v>60</v>
      </c>
      <c r="K229" s="14">
        <v>0</v>
      </c>
      <c r="L229" s="14">
        <v>0</v>
      </c>
      <c r="M229" s="14">
        <f t="shared" si="369"/>
        <v>22</v>
      </c>
      <c r="N229" s="14">
        <v>0</v>
      </c>
      <c r="O229" s="14">
        <v>20</v>
      </c>
      <c r="P229" s="15">
        <v>6.8</v>
      </c>
      <c r="Q229" s="15">
        <f t="shared" si="336"/>
        <v>136</v>
      </c>
      <c r="R229" s="18">
        <v>20</v>
      </c>
      <c r="S229" s="17">
        <f t="shared" si="299"/>
        <v>136</v>
      </c>
      <c r="T229" s="18">
        <v>0</v>
      </c>
      <c r="U229" s="17">
        <f t="shared" si="444"/>
        <v>0</v>
      </c>
      <c r="V229" s="18">
        <v>0</v>
      </c>
      <c r="W229" s="17">
        <f t="shared" si="445"/>
        <v>0</v>
      </c>
      <c r="X229" s="18">
        <v>0</v>
      </c>
      <c r="Y229" s="17">
        <f t="shared" si="305"/>
        <v>0</v>
      </c>
      <c r="Z229" s="19"/>
    </row>
    <row r="230" spans="1:27" ht="15.75" customHeight="1" x14ac:dyDescent="0.35">
      <c r="A230" s="11">
        <v>10945</v>
      </c>
      <c r="B230" s="11">
        <v>175</v>
      </c>
      <c r="C230" s="93" t="s">
        <v>1023</v>
      </c>
      <c r="D230" s="21" t="s">
        <v>270</v>
      </c>
      <c r="E230" s="33" t="s">
        <v>825</v>
      </c>
      <c r="F230" s="12">
        <v>1</v>
      </c>
      <c r="G230" s="12" t="s">
        <v>45</v>
      </c>
      <c r="H230" s="12">
        <v>1</v>
      </c>
      <c r="I230" s="12" t="s">
        <v>46</v>
      </c>
      <c r="J230" s="14">
        <v>0</v>
      </c>
      <c r="K230" s="14">
        <v>0</v>
      </c>
      <c r="L230" s="14">
        <v>0</v>
      </c>
      <c r="M230" s="14">
        <f t="shared" si="369"/>
        <v>0</v>
      </c>
      <c r="N230" s="14">
        <v>0</v>
      </c>
      <c r="O230" s="14">
        <v>20</v>
      </c>
      <c r="P230" s="15">
        <v>6.42</v>
      </c>
      <c r="Q230" s="15">
        <f t="shared" si="336"/>
        <v>128.4</v>
      </c>
      <c r="R230" s="16">
        <v>20</v>
      </c>
      <c r="S230" s="32">
        <f t="shared" ref="S230:S233" si="446">P230*R230</f>
        <v>128.4</v>
      </c>
      <c r="T230" s="16">
        <v>0</v>
      </c>
      <c r="U230" s="32">
        <f t="shared" ref="U230:U233" si="447">T230*P230</f>
        <v>0</v>
      </c>
      <c r="V230" s="16">
        <v>0</v>
      </c>
      <c r="W230" s="32">
        <f t="shared" ref="W230:W233" si="448">V230*P230</f>
        <v>0</v>
      </c>
      <c r="X230" s="16">
        <v>0</v>
      </c>
      <c r="Y230" s="32">
        <f t="shared" ref="Y230:Y233" si="449">P230*X230</f>
        <v>0</v>
      </c>
      <c r="Z230" s="19"/>
    </row>
    <row r="231" spans="1:27" ht="15.75" customHeight="1" x14ac:dyDescent="0.35">
      <c r="A231" s="11">
        <v>10945</v>
      </c>
      <c r="B231" s="11">
        <v>176</v>
      </c>
      <c r="C231" s="93" t="s">
        <v>1024</v>
      </c>
      <c r="D231" s="21" t="s">
        <v>272</v>
      </c>
      <c r="E231" s="33" t="s">
        <v>831</v>
      </c>
      <c r="F231" s="12">
        <v>1</v>
      </c>
      <c r="G231" s="12" t="s">
        <v>32</v>
      </c>
      <c r="H231" s="12">
        <v>1</v>
      </c>
      <c r="I231" s="12" t="s">
        <v>32</v>
      </c>
      <c r="J231" s="14"/>
      <c r="K231" s="14">
        <v>3600</v>
      </c>
      <c r="L231" s="14">
        <v>4800</v>
      </c>
      <c r="M231" s="14">
        <f>(J231+K231+L231)/2*1.1</f>
        <v>4620</v>
      </c>
      <c r="N231" s="14">
        <v>0</v>
      </c>
      <c r="O231" s="14">
        <v>4000</v>
      </c>
      <c r="P231" s="15">
        <v>2</v>
      </c>
      <c r="Q231" s="15">
        <f t="shared" ref="Q231" si="450">O231*P231</f>
        <v>8000</v>
      </c>
      <c r="R231" s="18">
        <f t="shared" ref="R231:R233" si="451">O231/4</f>
        <v>1000</v>
      </c>
      <c r="S231" s="17">
        <f t="shared" si="446"/>
        <v>2000</v>
      </c>
      <c r="T231" s="18">
        <f t="shared" ref="T231:T233" si="452">O231/4</f>
        <v>1000</v>
      </c>
      <c r="U231" s="17">
        <f t="shared" si="447"/>
        <v>2000</v>
      </c>
      <c r="V231" s="18">
        <f t="shared" ref="V231:V233" si="453">O231/4</f>
        <v>1000</v>
      </c>
      <c r="W231" s="17">
        <f t="shared" si="448"/>
        <v>2000</v>
      </c>
      <c r="X231" s="18">
        <f t="shared" ref="X231:X233" si="454">O231/4</f>
        <v>1000</v>
      </c>
      <c r="Y231" s="17">
        <f t="shared" si="449"/>
        <v>2000</v>
      </c>
      <c r="Z231" s="19"/>
    </row>
    <row r="232" spans="1:27" ht="15.75" customHeight="1" x14ac:dyDescent="0.35">
      <c r="A232" s="11">
        <v>10945</v>
      </c>
      <c r="B232" s="11">
        <v>177</v>
      </c>
      <c r="C232" s="93" t="s">
        <v>1025</v>
      </c>
      <c r="D232" s="21" t="s">
        <v>272</v>
      </c>
      <c r="E232" s="33" t="s">
        <v>731</v>
      </c>
      <c r="F232" s="12">
        <v>1</v>
      </c>
      <c r="G232" s="12" t="s">
        <v>32</v>
      </c>
      <c r="H232" s="12">
        <v>1</v>
      </c>
      <c r="I232" s="12" t="s">
        <v>32</v>
      </c>
      <c r="J232" s="14">
        <v>1800</v>
      </c>
      <c r="K232" s="14">
        <v>1800</v>
      </c>
      <c r="L232" s="14">
        <v>1800</v>
      </c>
      <c r="M232" s="14">
        <f t="shared" si="369"/>
        <v>1980.0000000000002</v>
      </c>
      <c r="N232" s="14">
        <v>0</v>
      </c>
      <c r="O232" s="14">
        <v>2000</v>
      </c>
      <c r="P232" s="15">
        <v>4.9000000000000004</v>
      </c>
      <c r="Q232" s="15">
        <f t="shared" si="336"/>
        <v>9800</v>
      </c>
      <c r="R232" s="18">
        <f t="shared" si="451"/>
        <v>500</v>
      </c>
      <c r="S232" s="17">
        <f t="shared" si="446"/>
        <v>2450</v>
      </c>
      <c r="T232" s="18">
        <f t="shared" si="452"/>
        <v>500</v>
      </c>
      <c r="U232" s="17">
        <f t="shared" si="447"/>
        <v>2450</v>
      </c>
      <c r="V232" s="18">
        <f t="shared" si="453"/>
        <v>500</v>
      </c>
      <c r="W232" s="17">
        <f t="shared" si="448"/>
        <v>2450</v>
      </c>
      <c r="X232" s="18">
        <f t="shared" si="454"/>
        <v>500</v>
      </c>
      <c r="Y232" s="17">
        <f t="shared" si="449"/>
        <v>2450</v>
      </c>
      <c r="Z232" s="19"/>
    </row>
    <row r="233" spans="1:27" ht="15.75" customHeight="1" x14ac:dyDescent="0.35">
      <c r="A233" s="11">
        <v>10945</v>
      </c>
      <c r="B233" s="11">
        <v>178</v>
      </c>
      <c r="C233" s="93" t="s">
        <v>1026</v>
      </c>
      <c r="D233" s="21" t="s">
        <v>271</v>
      </c>
      <c r="E233" s="36" t="s">
        <v>662</v>
      </c>
      <c r="F233" s="12">
        <v>1</v>
      </c>
      <c r="G233" s="12" t="s">
        <v>45</v>
      </c>
      <c r="H233" s="12">
        <v>1</v>
      </c>
      <c r="I233" s="12" t="s">
        <v>66</v>
      </c>
      <c r="J233" s="14">
        <v>1434</v>
      </c>
      <c r="K233" s="14">
        <v>1180</v>
      </c>
      <c r="L233" s="14">
        <v>1250</v>
      </c>
      <c r="M233" s="14">
        <f t="shared" si="369"/>
        <v>1416.8000000000002</v>
      </c>
      <c r="N233" s="14">
        <v>170</v>
      </c>
      <c r="O233" s="14">
        <v>1200</v>
      </c>
      <c r="P233" s="15">
        <v>9.1999999999999993</v>
      </c>
      <c r="Q233" s="15">
        <f t="shared" si="336"/>
        <v>11040</v>
      </c>
      <c r="R233" s="18">
        <f t="shared" si="451"/>
        <v>300</v>
      </c>
      <c r="S233" s="17">
        <f t="shared" si="446"/>
        <v>2760</v>
      </c>
      <c r="T233" s="18">
        <f t="shared" si="452"/>
        <v>300</v>
      </c>
      <c r="U233" s="17">
        <f t="shared" si="447"/>
        <v>2760</v>
      </c>
      <c r="V233" s="18">
        <f t="shared" si="453"/>
        <v>300</v>
      </c>
      <c r="W233" s="17">
        <f t="shared" si="448"/>
        <v>2760</v>
      </c>
      <c r="X233" s="18">
        <f t="shared" si="454"/>
        <v>300</v>
      </c>
      <c r="Y233" s="17">
        <f t="shared" si="449"/>
        <v>2760</v>
      </c>
      <c r="Z233" s="19"/>
    </row>
    <row r="234" spans="1:27" ht="15.75" customHeight="1" x14ac:dyDescent="0.35">
      <c r="A234" s="11">
        <v>10945</v>
      </c>
      <c r="B234" s="11">
        <v>179</v>
      </c>
      <c r="C234" s="93" t="s">
        <v>1027</v>
      </c>
      <c r="D234" s="21" t="s">
        <v>272</v>
      </c>
      <c r="E234" s="33" t="s">
        <v>273</v>
      </c>
      <c r="F234" s="12">
        <v>1</v>
      </c>
      <c r="G234" s="12" t="s">
        <v>32</v>
      </c>
      <c r="H234" s="12">
        <v>1</v>
      </c>
      <c r="I234" s="12" t="s">
        <v>32</v>
      </c>
      <c r="J234" s="14">
        <v>1075800</v>
      </c>
      <c r="K234" s="14">
        <v>1116500</v>
      </c>
      <c r="L234" s="14">
        <v>1139400</v>
      </c>
      <c r="M234" s="14">
        <f t="shared" si="369"/>
        <v>1221623.3333333335</v>
      </c>
      <c r="N234" s="14">
        <v>52000</v>
      </c>
      <c r="O234" s="14">
        <v>1200000</v>
      </c>
      <c r="P234" s="15">
        <v>0.35</v>
      </c>
      <c r="Q234" s="15">
        <f t="shared" si="336"/>
        <v>420000</v>
      </c>
      <c r="R234" s="16">
        <f t="shared" ref="R234:R263" si="455">O234/4</f>
        <v>300000</v>
      </c>
      <c r="S234" s="32">
        <f t="shared" ref="S234:S263" si="456">P234*R234</f>
        <v>105000</v>
      </c>
      <c r="T234" s="16">
        <f t="shared" ref="T234:T263" si="457">O234/4</f>
        <v>300000</v>
      </c>
      <c r="U234" s="32">
        <f t="shared" ref="U234:U263" si="458">T234*P234</f>
        <v>105000</v>
      </c>
      <c r="V234" s="16">
        <f t="shared" ref="V234:V263" si="459">O234/4</f>
        <v>300000</v>
      </c>
      <c r="W234" s="32">
        <f t="shared" ref="W234:W263" si="460">V234*P234</f>
        <v>105000</v>
      </c>
      <c r="X234" s="16">
        <f t="shared" ref="X234:X263" si="461">O234/4</f>
        <v>300000</v>
      </c>
      <c r="Y234" s="32">
        <f t="shared" ref="Y234:Y263" si="462">P234*X234</f>
        <v>105000</v>
      </c>
      <c r="Z234" s="19"/>
    </row>
    <row r="235" spans="1:27" ht="15.75" customHeight="1" x14ac:dyDescent="0.35">
      <c r="A235" s="11">
        <v>10945</v>
      </c>
      <c r="B235" s="11">
        <v>180</v>
      </c>
      <c r="C235" s="93" t="s">
        <v>1028</v>
      </c>
      <c r="D235" s="21" t="s">
        <v>272</v>
      </c>
      <c r="E235" s="23" t="s">
        <v>597</v>
      </c>
      <c r="F235" s="12">
        <v>1</v>
      </c>
      <c r="G235" s="12" t="s">
        <v>32</v>
      </c>
      <c r="H235" s="12">
        <v>1</v>
      </c>
      <c r="I235" s="12" t="s">
        <v>32</v>
      </c>
      <c r="J235" s="14">
        <v>36000</v>
      </c>
      <c r="K235" s="14">
        <v>37500</v>
      </c>
      <c r="L235" s="14">
        <v>45000</v>
      </c>
      <c r="M235" s="14">
        <f t="shared" si="369"/>
        <v>43450</v>
      </c>
      <c r="N235" s="14">
        <v>14000</v>
      </c>
      <c r="O235" s="14">
        <v>30000</v>
      </c>
      <c r="P235" s="15">
        <v>1.1000000000000001</v>
      </c>
      <c r="Q235" s="15">
        <f t="shared" si="336"/>
        <v>33000</v>
      </c>
      <c r="R235" s="16">
        <v>0</v>
      </c>
      <c r="S235" s="32">
        <f t="shared" ref="S235" si="463">P235*R235</f>
        <v>0</v>
      </c>
      <c r="T235" s="16">
        <v>10000</v>
      </c>
      <c r="U235" s="32">
        <f t="shared" ref="U235" si="464">T235*P235</f>
        <v>11000</v>
      </c>
      <c r="V235" s="16">
        <v>10000</v>
      </c>
      <c r="W235" s="32">
        <f t="shared" ref="W235" si="465">V235*P235</f>
        <v>11000</v>
      </c>
      <c r="X235" s="16">
        <v>10000</v>
      </c>
      <c r="Y235" s="32">
        <f t="shared" ref="Y235" si="466">P235*X235</f>
        <v>11000</v>
      </c>
      <c r="Z235" s="19"/>
    </row>
    <row r="236" spans="1:27" s="105" customFormat="1" ht="17.5" customHeight="1" x14ac:dyDescent="0.3">
      <c r="C236" s="106"/>
      <c r="D236" s="107"/>
      <c r="E236" s="55"/>
      <c r="F236" s="106"/>
      <c r="G236" s="106"/>
      <c r="H236" s="106"/>
      <c r="I236" s="106"/>
      <c r="J236" s="41"/>
      <c r="K236" s="41"/>
      <c r="L236" s="41"/>
      <c r="M236" s="41"/>
      <c r="N236" s="41"/>
      <c r="O236" s="41"/>
      <c r="P236" s="108"/>
      <c r="Q236" s="108"/>
      <c r="R236" s="109"/>
      <c r="S236" s="110"/>
      <c r="T236" s="109"/>
      <c r="U236" s="110"/>
      <c r="V236" s="109"/>
      <c r="W236" s="110"/>
      <c r="X236" s="109"/>
      <c r="Y236" s="111"/>
      <c r="Z236" s="112"/>
    </row>
    <row r="237" spans="1:27" s="123" customFormat="1" ht="19.5" customHeight="1" x14ac:dyDescent="0.35">
      <c r="B237" s="24"/>
      <c r="C237" s="353" t="s">
        <v>577</v>
      </c>
      <c r="D237" s="353"/>
      <c r="E237" s="353"/>
      <c r="F237" s="142"/>
      <c r="G237" s="26"/>
      <c r="H237" s="26"/>
      <c r="I237" s="128"/>
      <c r="J237" s="127" t="s">
        <v>577</v>
      </c>
      <c r="K237" s="142"/>
      <c r="L237" s="142"/>
      <c r="M237" s="24"/>
      <c r="N237" s="26"/>
      <c r="O237" s="26"/>
      <c r="P237" s="26"/>
      <c r="Q237" s="26" t="s">
        <v>577</v>
      </c>
      <c r="R237" s="24"/>
      <c r="S237" s="27"/>
      <c r="T237" s="28"/>
      <c r="U237" s="28"/>
      <c r="V237" s="28"/>
      <c r="W237" s="28" t="s">
        <v>577</v>
      </c>
      <c r="X237" s="28"/>
      <c r="Y237" s="28"/>
      <c r="Z237" s="28"/>
      <c r="AA237" s="24"/>
    </row>
    <row r="238" spans="1:27" s="140" customFormat="1" ht="17.5" customHeight="1" x14ac:dyDescent="0.35">
      <c r="C238" s="351" t="s">
        <v>578</v>
      </c>
      <c r="D238" s="351"/>
      <c r="E238" s="351"/>
      <c r="F238" s="134"/>
      <c r="G238" s="132"/>
      <c r="H238" s="132"/>
      <c r="J238" s="132" t="s">
        <v>789</v>
      </c>
      <c r="N238" s="132"/>
      <c r="O238" s="132"/>
      <c r="P238" s="132"/>
      <c r="Q238" s="132" t="s">
        <v>790</v>
      </c>
      <c r="T238" s="133"/>
      <c r="U238" s="133"/>
      <c r="V238" s="133"/>
      <c r="W238" s="133" t="s">
        <v>688</v>
      </c>
      <c r="X238" s="133"/>
      <c r="Y238" s="133"/>
      <c r="Z238" s="133"/>
    </row>
    <row r="239" spans="1:27" s="140" customFormat="1" ht="17.5" customHeight="1" x14ac:dyDescent="0.35">
      <c r="C239" s="351" t="s">
        <v>614</v>
      </c>
      <c r="D239" s="351"/>
      <c r="E239" s="351"/>
      <c r="F239" s="134"/>
      <c r="G239" s="132"/>
      <c r="H239" s="132"/>
      <c r="J239" s="132" t="s">
        <v>686</v>
      </c>
      <c r="N239" s="132"/>
      <c r="O239" s="132"/>
      <c r="P239" s="132"/>
      <c r="Q239" s="132" t="s">
        <v>615</v>
      </c>
      <c r="T239" s="133"/>
      <c r="U239" s="133"/>
      <c r="V239" s="133"/>
      <c r="W239" s="133" t="s">
        <v>616</v>
      </c>
      <c r="X239" s="133"/>
      <c r="Y239" s="133"/>
      <c r="Z239" s="133"/>
    </row>
    <row r="240" spans="1:27" s="140" customFormat="1" ht="17.5" customHeight="1" x14ac:dyDescent="0.35">
      <c r="C240" s="351" t="s">
        <v>677</v>
      </c>
      <c r="D240" s="351"/>
      <c r="E240" s="351"/>
      <c r="F240" s="134"/>
      <c r="G240" s="132"/>
      <c r="H240" s="132"/>
      <c r="J240" s="132" t="s">
        <v>687</v>
      </c>
      <c r="N240" s="132"/>
      <c r="O240" s="132"/>
      <c r="P240" s="132"/>
      <c r="Q240" s="132" t="s">
        <v>86</v>
      </c>
      <c r="T240" s="133"/>
      <c r="U240" s="133"/>
      <c r="V240" s="133"/>
      <c r="W240" s="133" t="s">
        <v>87</v>
      </c>
      <c r="X240" s="133"/>
      <c r="Y240" s="133"/>
      <c r="Z240" s="133"/>
    </row>
    <row r="241" spans="1:26" s="118" customFormat="1" ht="17.5" customHeight="1" x14ac:dyDescent="0.35">
      <c r="C241" s="123"/>
      <c r="F241" s="29"/>
      <c r="G241" s="30"/>
      <c r="H241" s="30"/>
      <c r="I241" s="30"/>
      <c r="L241" s="123"/>
      <c r="N241" s="30"/>
      <c r="O241" s="30"/>
      <c r="P241" s="30"/>
      <c r="Q241" s="30"/>
      <c r="T241" s="31"/>
      <c r="U241" s="31"/>
      <c r="V241" s="31"/>
      <c r="W241" s="31"/>
      <c r="X241" s="31"/>
      <c r="Y241" s="31"/>
      <c r="Z241" s="31"/>
    </row>
    <row r="242" spans="1:26" s="141" customFormat="1" ht="27.5" customHeight="1" x14ac:dyDescent="0.3">
      <c r="A242" s="352" t="s">
        <v>1160</v>
      </c>
      <c r="B242" s="352"/>
      <c r="C242" s="352"/>
      <c r="D242" s="352"/>
      <c r="E242" s="352"/>
      <c r="F242" s="352"/>
      <c r="G242" s="352"/>
      <c r="H242" s="352"/>
      <c r="I242" s="352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</row>
    <row r="243" spans="1:26" s="141" customFormat="1" ht="21.5" customHeight="1" x14ac:dyDescent="0.3">
      <c r="A243" s="336" t="s">
        <v>579</v>
      </c>
      <c r="B243" s="336"/>
      <c r="C243" s="336"/>
      <c r="D243" s="336"/>
      <c r="E243" s="336"/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36"/>
      <c r="U243" s="336"/>
      <c r="V243" s="336"/>
      <c r="W243" s="336"/>
      <c r="X243" s="336"/>
      <c r="Y243" s="336"/>
      <c r="Z243" s="336"/>
    </row>
    <row r="244" spans="1:26" s="7" customFormat="1" ht="19" customHeight="1" x14ac:dyDescent="0.3">
      <c r="A244" s="337" t="s">
        <v>13</v>
      </c>
      <c r="B244" s="339" t="s">
        <v>12</v>
      </c>
      <c r="C244" s="341" t="s">
        <v>1158</v>
      </c>
      <c r="D244" s="342" t="s">
        <v>14</v>
      </c>
      <c r="E244" s="344" t="s">
        <v>15</v>
      </c>
      <c r="F244" s="346" t="s">
        <v>776</v>
      </c>
      <c r="G244" s="348" t="s">
        <v>16</v>
      </c>
      <c r="H244" s="349" t="s">
        <v>17</v>
      </c>
      <c r="I244" s="349" t="s">
        <v>18</v>
      </c>
      <c r="J244" s="328" t="s">
        <v>19</v>
      </c>
      <c r="K244" s="328"/>
      <c r="L244" s="328"/>
      <c r="M244" s="330" t="s">
        <v>1161</v>
      </c>
      <c r="N244" s="330" t="s">
        <v>20</v>
      </c>
      <c r="O244" s="330" t="s">
        <v>1162</v>
      </c>
      <c r="P244" s="332" t="s">
        <v>21</v>
      </c>
      <c r="Q244" s="334" t="s">
        <v>22</v>
      </c>
      <c r="R244" s="329" t="s">
        <v>23</v>
      </c>
      <c r="S244" s="329"/>
      <c r="T244" s="329" t="s">
        <v>24</v>
      </c>
      <c r="U244" s="329"/>
      <c r="V244" s="329" t="s">
        <v>25</v>
      </c>
      <c r="W244" s="329"/>
      <c r="X244" s="329" t="s">
        <v>26</v>
      </c>
      <c r="Y244" s="329"/>
      <c r="Z244" s="6" t="s">
        <v>27</v>
      </c>
    </row>
    <row r="245" spans="1:26" s="7" customFormat="1" ht="21" customHeight="1" x14ac:dyDescent="0.3">
      <c r="A245" s="338"/>
      <c r="B245" s="340"/>
      <c r="C245" s="341"/>
      <c r="D245" s="343"/>
      <c r="E245" s="345"/>
      <c r="F245" s="347"/>
      <c r="G245" s="348"/>
      <c r="H245" s="350"/>
      <c r="I245" s="350"/>
      <c r="J245" s="8">
        <v>2561</v>
      </c>
      <c r="K245" s="8">
        <v>2562</v>
      </c>
      <c r="L245" s="8">
        <v>2563</v>
      </c>
      <c r="M245" s="331"/>
      <c r="N245" s="331"/>
      <c r="O245" s="331"/>
      <c r="P245" s="333"/>
      <c r="Q245" s="335"/>
      <c r="R245" s="137" t="s">
        <v>28</v>
      </c>
      <c r="S245" s="137" t="s">
        <v>29</v>
      </c>
      <c r="T245" s="137" t="s">
        <v>28</v>
      </c>
      <c r="U245" s="137" t="s">
        <v>29</v>
      </c>
      <c r="V245" s="137" t="s">
        <v>28</v>
      </c>
      <c r="W245" s="137" t="s">
        <v>29</v>
      </c>
      <c r="X245" s="137" t="s">
        <v>28</v>
      </c>
      <c r="Y245" s="137" t="s">
        <v>29</v>
      </c>
      <c r="Z245" s="139"/>
    </row>
    <row r="246" spans="1:26" ht="15.75" customHeight="1" x14ac:dyDescent="0.35">
      <c r="A246" s="11">
        <v>10945</v>
      </c>
      <c r="B246" s="11">
        <v>181</v>
      </c>
      <c r="C246" s="93" t="s">
        <v>1029</v>
      </c>
      <c r="D246" s="21" t="s">
        <v>274</v>
      </c>
      <c r="E246" s="33" t="s">
        <v>1030</v>
      </c>
      <c r="F246" s="12">
        <v>1</v>
      </c>
      <c r="G246" s="12" t="s">
        <v>45</v>
      </c>
      <c r="H246" s="12">
        <v>1</v>
      </c>
      <c r="I246" s="12" t="s">
        <v>46</v>
      </c>
      <c r="J246" s="14">
        <v>132</v>
      </c>
      <c r="K246" s="14">
        <v>120</v>
      </c>
      <c r="L246" s="14">
        <v>96</v>
      </c>
      <c r="M246" s="14">
        <f t="shared" ref="M246" si="467">(J246+K246+L246)/3*1.1</f>
        <v>127.60000000000001</v>
      </c>
      <c r="N246" s="14">
        <v>160</v>
      </c>
      <c r="O246" s="14">
        <v>0</v>
      </c>
      <c r="P246" s="15">
        <v>2.68</v>
      </c>
      <c r="Q246" s="15">
        <f t="shared" ref="Q246:Q248" si="468">O246*P246</f>
        <v>0</v>
      </c>
      <c r="R246" s="18">
        <v>0</v>
      </c>
      <c r="S246" s="17">
        <f t="shared" ref="S246:S248" si="469">P246*R246</f>
        <v>0</v>
      </c>
      <c r="T246" s="18">
        <v>0</v>
      </c>
      <c r="U246" s="17">
        <f t="shared" ref="U246:U248" si="470">T246*P246</f>
        <v>0</v>
      </c>
      <c r="V246" s="18">
        <v>0</v>
      </c>
      <c r="W246" s="17">
        <f t="shared" ref="W246:W248" si="471">V246*P246</f>
        <v>0</v>
      </c>
      <c r="X246" s="18">
        <v>0</v>
      </c>
      <c r="Y246" s="17">
        <f t="shared" ref="Y246:Y248" si="472">P246*X246</f>
        <v>0</v>
      </c>
      <c r="Z246" s="19"/>
    </row>
    <row r="247" spans="1:26" ht="15.75" customHeight="1" x14ac:dyDescent="0.35">
      <c r="A247" s="11">
        <v>10945</v>
      </c>
      <c r="B247" s="11">
        <v>182</v>
      </c>
      <c r="C247" s="93" t="s">
        <v>1029</v>
      </c>
      <c r="D247" s="21" t="s">
        <v>274</v>
      </c>
      <c r="E247" s="33" t="s">
        <v>1200</v>
      </c>
      <c r="F247" s="12">
        <v>1</v>
      </c>
      <c r="G247" s="12" t="s">
        <v>32</v>
      </c>
      <c r="H247" s="12">
        <v>1</v>
      </c>
      <c r="I247" s="12" t="s">
        <v>32</v>
      </c>
      <c r="J247" s="14"/>
      <c r="K247" s="14"/>
      <c r="L247" s="14">
        <v>480</v>
      </c>
      <c r="M247" s="14">
        <f>(J247+K247+L247)/1*1.1</f>
        <v>528</v>
      </c>
      <c r="N247" s="14">
        <v>0</v>
      </c>
      <c r="O247" s="14">
        <v>600</v>
      </c>
      <c r="P247" s="15">
        <v>4</v>
      </c>
      <c r="Q247" s="15">
        <f t="shared" si="468"/>
        <v>2400</v>
      </c>
      <c r="R247" s="18">
        <f t="shared" ref="R247" si="473">O247/4</f>
        <v>150</v>
      </c>
      <c r="S247" s="17">
        <f t="shared" si="469"/>
        <v>600</v>
      </c>
      <c r="T247" s="18">
        <f t="shared" ref="T247" si="474">O247/4</f>
        <v>150</v>
      </c>
      <c r="U247" s="17">
        <f t="shared" si="470"/>
        <v>600</v>
      </c>
      <c r="V247" s="18">
        <f t="shared" ref="V247" si="475">O247/4</f>
        <v>150</v>
      </c>
      <c r="W247" s="17">
        <f t="shared" si="471"/>
        <v>600</v>
      </c>
      <c r="X247" s="18">
        <f t="shared" ref="X247" si="476">O247/4</f>
        <v>150</v>
      </c>
      <c r="Y247" s="17">
        <f t="shared" si="472"/>
        <v>600</v>
      </c>
      <c r="Z247" s="19"/>
    </row>
    <row r="248" spans="1:26" ht="15.75" customHeight="1" x14ac:dyDescent="0.35">
      <c r="A248" s="11">
        <v>10945</v>
      </c>
      <c r="B248" s="11">
        <v>183</v>
      </c>
      <c r="C248" s="93" t="s">
        <v>1031</v>
      </c>
      <c r="D248" s="21" t="s">
        <v>275</v>
      </c>
      <c r="E248" s="23" t="s">
        <v>661</v>
      </c>
      <c r="F248" s="12">
        <v>1</v>
      </c>
      <c r="G248" s="12" t="s">
        <v>45</v>
      </c>
      <c r="H248" s="12">
        <v>1</v>
      </c>
      <c r="I248" s="12" t="s">
        <v>46</v>
      </c>
      <c r="J248" s="14">
        <v>1524</v>
      </c>
      <c r="K248" s="14">
        <v>2140</v>
      </c>
      <c r="L248" s="14">
        <v>1800</v>
      </c>
      <c r="M248" s="14">
        <f t="shared" ref="M248" si="477">(J248+K248+L248)/3*1.1</f>
        <v>2003.4666666666667</v>
      </c>
      <c r="N248" s="14">
        <v>760</v>
      </c>
      <c r="O248" s="14">
        <v>1200</v>
      </c>
      <c r="P248" s="15">
        <v>2.68</v>
      </c>
      <c r="Q248" s="15">
        <f t="shared" si="468"/>
        <v>3216</v>
      </c>
      <c r="R248" s="18">
        <v>0</v>
      </c>
      <c r="S248" s="17">
        <f t="shared" si="469"/>
        <v>0</v>
      </c>
      <c r="T248" s="18">
        <v>400</v>
      </c>
      <c r="U248" s="17">
        <f t="shared" si="470"/>
        <v>1072</v>
      </c>
      <c r="V248" s="18">
        <v>400</v>
      </c>
      <c r="W248" s="17">
        <f t="shared" si="471"/>
        <v>1072</v>
      </c>
      <c r="X248" s="18">
        <v>400</v>
      </c>
      <c r="Y248" s="17">
        <f t="shared" si="472"/>
        <v>1072</v>
      </c>
      <c r="Z248" s="19"/>
    </row>
    <row r="249" spans="1:26" ht="15.75" customHeight="1" x14ac:dyDescent="0.35">
      <c r="A249" s="11">
        <v>10945</v>
      </c>
      <c r="B249" s="11">
        <v>184</v>
      </c>
      <c r="C249" s="93" t="s">
        <v>1032</v>
      </c>
      <c r="D249" s="21" t="s">
        <v>277</v>
      </c>
      <c r="E249" s="23" t="s">
        <v>728</v>
      </c>
      <c r="F249" s="12">
        <v>1</v>
      </c>
      <c r="G249" s="12" t="s">
        <v>32</v>
      </c>
      <c r="H249" s="12">
        <v>1</v>
      </c>
      <c r="I249" s="12" t="s">
        <v>32</v>
      </c>
      <c r="J249" s="14">
        <v>4800</v>
      </c>
      <c r="K249" s="14">
        <v>3000</v>
      </c>
      <c r="L249" s="14">
        <v>6000</v>
      </c>
      <c r="M249" s="14">
        <f t="shared" ref="M249:M275" si="478">(J249+K249+L249)/3*1.1</f>
        <v>5060</v>
      </c>
      <c r="N249" s="14">
        <v>2000</v>
      </c>
      <c r="O249" s="14">
        <v>3000</v>
      </c>
      <c r="P249" s="15">
        <v>0.8</v>
      </c>
      <c r="Q249" s="15">
        <f t="shared" ref="Q249:Q258" si="479">O249*P249</f>
        <v>2400</v>
      </c>
      <c r="R249" s="16">
        <v>0</v>
      </c>
      <c r="S249" s="32">
        <f t="shared" ref="S249:S258" si="480">P249*R249</f>
        <v>0</v>
      </c>
      <c r="T249" s="16">
        <v>1000</v>
      </c>
      <c r="U249" s="32">
        <f t="shared" ref="U249:U257" si="481">T249*P249</f>
        <v>800</v>
      </c>
      <c r="V249" s="16">
        <v>1000</v>
      </c>
      <c r="W249" s="32">
        <f t="shared" ref="W249:W258" si="482">V249*P249</f>
        <v>800</v>
      </c>
      <c r="X249" s="16">
        <v>1000</v>
      </c>
      <c r="Y249" s="32">
        <f t="shared" ref="Y249:Y258" si="483">P249*X249</f>
        <v>800</v>
      </c>
      <c r="Z249" s="19"/>
    </row>
    <row r="250" spans="1:26" ht="15.75" customHeight="1" x14ac:dyDescent="0.35">
      <c r="A250" s="11">
        <v>10945</v>
      </c>
      <c r="B250" s="11">
        <v>185</v>
      </c>
      <c r="C250" s="93" t="s">
        <v>1033</v>
      </c>
      <c r="D250" s="21" t="s">
        <v>276</v>
      </c>
      <c r="E250" s="36" t="s">
        <v>660</v>
      </c>
      <c r="F250" s="12">
        <v>1</v>
      </c>
      <c r="G250" s="12" t="s">
        <v>45</v>
      </c>
      <c r="H250" s="12">
        <v>1</v>
      </c>
      <c r="I250" s="12" t="s">
        <v>66</v>
      </c>
      <c r="J250" s="14">
        <v>288</v>
      </c>
      <c r="K250" s="14">
        <v>600</v>
      </c>
      <c r="L250" s="14">
        <v>780</v>
      </c>
      <c r="M250" s="14">
        <f t="shared" si="478"/>
        <v>611.6</v>
      </c>
      <c r="N250" s="14">
        <v>34</v>
      </c>
      <c r="O250" s="14">
        <v>600</v>
      </c>
      <c r="P250" s="15">
        <v>15.95</v>
      </c>
      <c r="Q250" s="15">
        <f t="shared" si="479"/>
        <v>9570</v>
      </c>
      <c r="R250" s="16">
        <f t="shared" ref="R250:R252" si="484">O250/4</f>
        <v>150</v>
      </c>
      <c r="S250" s="32">
        <f t="shared" si="480"/>
        <v>2392.5</v>
      </c>
      <c r="T250" s="16">
        <f t="shared" ref="T250:T252" si="485">O250/4</f>
        <v>150</v>
      </c>
      <c r="U250" s="32">
        <f t="shared" si="481"/>
        <v>2392.5</v>
      </c>
      <c r="V250" s="16">
        <f t="shared" ref="V250:V252" si="486">O250/4</f>
        <v>150</v>
      </c>
      <c r="W250" s="32">
        <f t="shared" si="482"/>
        <v>2392.5</v>
      </c>
      <c r="X250" s="16">
        <f t="shared" ref="X250:X252" si="487">O250/4</f>
        <v>150</v>
      </c>
      <c r="Y250" s="32">
        <f t="shared" si="483"/>
        <v>2392.5</v>
      </c>
      <c r="Z250" s="19"/>
    </row>
    <row r="251" spans="1:26" ht="15.75" customHeight="1" x14ac:dyDescent="0.35">
      <c r="A251" s="11">
        <v>10945</v>
      </c>
      <c r="B251" s="11">
        <v>186</v>
      </c>
      <c r="C251" s="93" t="s">
        <v>1034</v>
      </c>
      <c r="D251" s="21" t="s">
        <v>277</v>
      </c>
      <c r="E251" s="33" t="s">
        <v>278</v>
      </c>
      <c r="F251" s="12">
        <v>1</v>
      </c>
      <c r="G251" s="12" t="s">
        <v>32</v>
      </c>
      <c r="H251" s="12">
        <v>1</v>
      </c>
      <c r="I251" s="12" t="s">
        <v>32</v>
      </c>
      <c r="J251" s="14">
        <v>3000</v>
      </c>
      <c r="K251" s="14">
        <v>2000</v>
      </c>
      <c r="L251" s="14">
        <v>8700</v>
      </c>
      <c r="M251" s="14">
        <f t="shared" si="478"/>
        <v>5023.3333333333339</v>
      </c>
      <c r="N251" s="14">
        <v>500</v>
      </c>
      <c r="O251" s="14">
        <v>4000</v>
      </c>
      <c r="P251" s="15">
        <v>0.8</v>
      </c>
      <c r="Q251" s="15">
        <f t="shared" si="479"/>
        <v>3200</v>
      </c>
      <c r="R251" s="16">
        <f t="shared" si="484"/>
        <v>1000</v>
      </c>
      <c r="S251" s="32">
        <f t="shared" ref="S251:S252" si="488">P251*R251</f>
        <v>800</v>
      </c>
      <c r="T251" s="16">
        <f t="shared" si="485"/>
        <v>1000</v>
      </c>
      <c r="U251" s="32">
        <f t="shared" ref="U251:U252" si="489">T251*P251</f>
        <v>800</v>
      </c>
      <c r="V251" s="16">
        <f t="shared" si="486"/>
        <v>1000</v>
      </c>
      <c r="W251" s="32">
        <f t="shared" ref="W251:W252" si="490">V251*P251</f>
        <v>800</v>
      </c>
      <c r="X251" s="16">
        <f t="shared" si="487"/>
        <v>1000</v>
      </c>
      <c r="Y251" s="32">
        <f t="shared" ref="Y251:Y252" si="491">P251*X251</f>
        <v>800</v>
      </c>
      <c r="Z251" s="19"/>
    </row>
    <row r="252" spans="1:26" ht="15.75" customHeight="1" x14ac:dyDescent="0.35">
      <c r="A252" s="11">
        <v>10945</v>
      </c>
      <c r="B252" s="11">
        <v>187</v>
      </c>
      <c r="C252" s="93" t="s">
        <v>1035</v>
      </c>
      <c r="D252" s="21" t="s">
        <v>277</v>
      </c>
      <c r="E252" s="33" t="s">
        <v>730</v>
      </c>
      <c r="F252" s="12">
        <v>1</v>
      </c>
      <c r="G252" s="12" t="s">
        <v>48</v>
      </c>
      <c r="H252" s="12" t="s">
        <v>719</v>
      </c>
      <c r="I252" s="12" t="s">
        <v>49</v>
      </c>
      <c r="J252" s="14">
        <v>30</v>
      </c>
      <c r="K252" s="14">
        <v>6</v>
      </c>
      <c r="L252" s="14">
        <v>10</v>
      </c>
      <c r="M252" s="14">
        <f t="shared" si="478"/>
        <v>16.866666666666667</v>
      </c>
      <c r="N252" s="14">
        <v>0</v>
      </c>
      <c r="O252" s="14">
        <v>16</v>
      </c>
      <c r="P252" s="15">
        <v>63</v>
      </c>
      <c r="Q252" s="15">
        <f t="shared" si="479"/>
        <v>1008</v>
      </c>
      <c r="R252" s="16">
        <f t="shared" si="484"/>
        <v>4</v>
      </c>
      <c r="S252" s="32">
        <f t="shared" si="488"/>
        <v>252</v>
      </c>
      <c r="T252" s="16">
        <f t="shared" si="485"/>
        <v>4</v>
      </c>
      <c r="U252" s="32">
        <f t="shared" si="489"/>
        <v>252</v>
      </c>
      <c r="V252" s="16">
        <f t="shared" si="486"/>
        <v>4</v>
      </c>
      <c r="W252" s="32">
        <f t="shared" si="490"/>
        <v>252</v>
      </c>
      <c r="X252" s="16">
        <f t="shared" si="487"/>
        <v>4</v>
      </c>
      <c r="Y252" s="32">
        <f t="shared" si="491"/>
        <v>252</v>
      </c>
      <c r="Z252" s="19"/>
    </row>
    <row r="253" spans="1:26" ht="15.75" customHeight="1" x14ac:dyDescent="0.35">
      <c r="A253" s="11">
        <v>10945</v>
      </c>
      <c r="B253" s="11">
        <v>188</v>
      </c>
      <c r="C253" s="93" t="s">
        <v>1036</v>
      </c>
      <c r="D253" s="21" t="s">
        <v>279</v>
      </c>
      <c r="E253" s="40" t="s">
        <v>732</v>
      </c>
      <c r="F253" s="12">
        <v>1</v>
      </c>
      <c r="G253" s="12" t="s">
        <v>48</v>
      </c>
      <c r="H253" s="12" t="s">
        <v>719</v>
      </c>
      <c r="I253" s="12" t="s">
        <v>49</v>
      </c>
      <c r="J253" s="14">
        <v>1524</v>
      </c>
      <c r="K253" s="14">
        <v>1200</v>
      </c>
      <c r="L253" s="14">
        <v>900</v>
      </c>
      <c r="M253" s="14">
        <f t="shared" si="478"/>
        <v>1328.8000000000002</v>
      </c>
      <c r="N253" s="14">
        <v>750</v>
      </c>
      <c r="O253" s="14">
        <v>600</v>
      </c>
      <c r="P253" s="15">
        <v>5</v>
      </c>
      <c r="Q253" s="15">
        <f t="shared" si="479"/>
        <v>3000</v>
      </c>
      <c r="R253" s="16">
        <v>0</v>
      </c>
      <c r="S253" s="32">
        <f t="shared" si="480"/>
        <v>0</v>
      </c>
      <c r="T253" s="16">
        <v>0</v>
      </c>
      <c r="U253" s="32">
        <f t="shared" si="481"/>
        <v>0</v>
      </c>
      <c r="V253" s="16">
        <v>300</v>
      </c>
      <c r="W253" s="32">
        <f t="shared" si="482"/>
        <v>1500</v>
      </c>
      <c r="X253" s="16">
        <v>300</v>
      </c>
      <c r="Y253" s="32">
        <f t="shared" si="483"/>
        <v>1500</v>
      </c>
      <c r="Z253" s="19"/>
    </row>
    <row r="254" spans="1:26" ht="15.75" customHeight="1" x14ac:dyDescent="0.35">
      <c r="A254" s="11">
        <v>10945</v>
      </c>
      <c r="B254" s="11">
        <v>189</v>
      </c>
      <c r="C254" s="93" t="s">
        <v>1037</v>
      </c>
      <c r="D254" s="21" t="s">
        <v>280</v>
      </c>
      <c r="E254" s="33" t="s">
        <v>281</v>
      </c>
      <c r="F254" s="12">
        <v>1</v>
      </c>
      <c r="G254" s="12" t="s">
        <v>45</v>
      </c>
      <c r="H254" s="12">
        <v>1</v>
      </c>
      <c r="I254" s="12" t="s">
        <v>46</v>
      </c>
      <c r="J254" s="14">
        <v>180</v>
      </c>
      <c r="K254" s="14">
        <v>120</v>
      </c>
      <c r="L254" s="14"/>
      <c r="M254" s="14">
        <f t="shared" si="478"/>
        <v>110.00000000000001</v>
      </c>
      <c r="N254" s="121">
        <v>115</v>
      </c>
      <c r="O254" s="14">
        <v>0</v>
      </c>
      <c r="P254" s="15">
        <v>6</v>
      </c>
      <c r="Q254" s="15">
        <f t="shared" si="479"/>
        <v>0</v>
      </c>
      <c r="R254" s="16">
        <v>0</v>
      </c>
      <c r="S254" s="32">
        <f t="shared" si="480"/>
        <v>0</v>
      </c>
      <c r="T254" s="16">
        <v>0</v>
      </c>
      <c r="U254" s="32">
        <f t="shared" si="481"/>
        <v>0</v>
      </c>
      <c r="V254" s="16">
        <v>0</v>
      </c>
      <c r="W254" s="32">
        <f t="shared" si="482"/>
        <v>0</v>
      </c>
      <c r="X254" s="16">
        <v>0</v>
      </c>
      <c r="Y254" s="32">
        <f t="shared" si="483"/>
        <v>0</v>
      </c>
      <c r="Z254" s="19"/>
    </row>
    <row r="255" spans="1:26" ht="15.75" customHeight="1" x14ac:dyDescent="0.35">
      <c r="A255" s="11">
        <v>10945</v>
      </c>
      <c r="B255" s="11">
        <v>190</v>
      </c>
      <c r="C255" s="93" t="s">
        <v>1038</v>
      </c>
      <c r="D255" s="21" t="s">
        <v>280</v>
      </c>
      <c r="E255" s="33" t="s">
        <v>804</v>
      </c>
      <c r="F255" s="12">
        <v>1</v>
      </c>
      <c r="G255" s="12" t="s">
        <v>32</v>
      </c>
      <c r="H255" s="12">
        <v>1</v>
      </c>
      <c r="I255" s="12" t="s">
        <v>32</v>
      </c>
      <c r="J255" s="14"/>
      <c r="K255" s="14">
        <v>360</v>
      </c>
      <c r="L255" s="14"/>
      <c r="M255" s="14">
        <f t="shared" si="478"/>
        <v>132</v>
      </c>
      <c r="N255" s="121">
        <v>300</v>
      </c>
      <c r="O255" s="14">
        <v>0</v>
      </c>
      <c r="P255" s="15">
        <v>11.66</v>
      </c>
      <c r="Q255" s="15">
        <f t="shared" si="479"/>
        <v>0</v>
      </c>
      <c r="R255" s="16">
        <f t="shared" ref="R255:R257" si="492">O255/4</f>
        <v>0</v>
      </c>
      <c r="S255" s="32">
        <f t="shared" si="480"/>
        <v>0</v>
      </c>
      <c r="T255" s="16">
        <f t="shared" ref="T255:T257" si="493">O255/4</f>
        <v>0</v>
      </c>
      <c r="U255" s="32">
        <f t="shared" si="481"/>
        <v>0</v>
      </c>
      <c r="V255" s="16">
        <f t="shared" ref="V255:V257" si="494">O255/4</f>
        <v>0</v>
      </c>
      <c r="W255" s="32">
        <f t="shared" si="482"/>
        <v>0</v>
      </c>
      <c r="X255" s="16">
        <f t="shared" ref="X255:X257" si="495">O255/4</f>
        <v>0</v>
      </c>
      <c r="Y255" s="32">
        <f t="shared" si="483"/>
        <v>0</v>
      </c>
      <c r="Z255" s="19"/>
    </row>
    <row r="256" spans="1:26" ht="15.75" customHeight="1" x14ac:dyDescent="0.35">
      <c r="A256" s="11">
        <v>10945</v>
      </c>
      <c r="B256" s="11">
        <v>191</v>
      </c>
      <c r="C256" s="93" t="s">
        <v>1039</v>
      </c>
      <c r="D256" s="21" t="s">
        <v>282</v>
      </c>
      <c r="E256" s="36" t="s">
        <v>283</v>
      </c>
      <c r="F256" s="12">
        <v>1</v>
      </c>
      <c r="G256" s="12" t="s">
        <v>60</v>
      </c>
      <c r="H256" s="12">
        <v>1</v>
      </c>
      <c r="I256" s="12" t="s">
        <v>49</v>
      </c>
      <c r="J256" s="14">
        <v>984</v>
      </c>
      <c r="K256" s="14">
        <v>650</v>
      </c>
      <c r="L256" s="14">
        <v>700</v>
      </c>
      <c r="M256" s="14">
        <f t="shared" si="478"/>
        <v>855.80000000000007</v>
      </c>
      <c r="N256" s="14">
        <v>100</v>
      </c>
      <c r="O256" s="14">
        <v>800</v>
      </c>
      <c r="P256" s="15">
        <v>12</v>
      </c>
      <c r="Q256" s="15">
        <f t="shared" si="479"/>
        <v>9600</v>
      </c>
      <c r="R256" s="16">
        <f t="shared" si="492"/>
        <v>200</v>
      </c>
      <c r="S256" s="32">
        <f t="shared" si="480"/>
        <v>2400</v>
      </c>
      <c r="T256" s="16">
        <f t="shared" si="493"/>
        <v>200</v>
      </c>
      <c r="U256" s="32">
        <f t="shared" si="481"/>
        <v>2400</v>
      </c>
      <c r="V256" s="16">
        <f t="shared" si="494"/>
        <v>200</v>
      </c>
      <c r="W256" s="32">
        <f t="shared" si="482"/>
        <v>2400</v>
      </c>
      <c r="X256" s="16">
        <f t="shared" si="495"/>
        <v>200</v>
      </c>
      <c r="Y256" s="32">
        <f t="shared" si="483"/>
        <v>2400</v>
      </c>
      <c r="Z256" s="19"/>
    </row>
    <row r="257" spans="1:26" ht="15.75" customHeight="1" x14ac:dyDescent="0.35">
      <c r="A257" s="11">
        <v>10945</v>
      </c>
      <c r="B257" s="11">
        <v>192</v>
      </c>
      <c r="C257" s="93" t="s">
        <v>1040</v>
      </c>
      <c r="D257" s="21" t="s">
        <v>284</v>
      </c>
      <c r="E257" s="33" t="s">
        <v>285</v>
      </c>
      <c r="F257" s="12">
        <v>1</v>
      </c>
      <c r="G257" s="12" t="s">
        <v>32</v>
      </c>
      <c r="H257" s="12">
        <v>1</v>
      </c>
      <c r="I257" s="12" t="s">
        <v>32</v>
      </c>
      <c r="J257" s="14">
        <v>91200</v>
      </c>
      <c r="K257" s="14">
        <v>69000</v>
      </c>
      <c r="L257" s="14">
        <v>91200</v>
      </c>
      <c r="M257" s="14">
        <f t="shared" si="478"/>
        <v>92180.000000000015</v>
      </c>
      <c r="N257" s="14">
        <v>4000</v>
      </c>
      <c r="O257" s="14">
        <v>86000</v>
      </c>
      <c r="P257" s="15">
        <v>0.2</v>
      </c>
      <c r="Q257" s="15">
        <f t="shared" si="479"/>
        <v>17200</v>
      </c>
      <c r="R257" s="16">
        <f t="shared" si="492"/>
        <v>21500</v>
      </c>
      <c r="S257" s="32">
        <f t="shared" si="480"/>
        <v>4300</v>
      </c>
      <c r="T257" s="16">
        <f t="shared" si="493"/>
        <v>21500</v>
      </c>
      <c r="U257" s="32">
        <f t="shared" si="481"/>
        <v>4300</v>
      </c>
      <c r="V257" s="16">
        <f t="shared" si="494"/>
        <v>21500</v>
      </c>
      <c r="W257" s="32">
        <f t="shared" si="482"/>
        <v>4300</v>
      </c>
      <c r="X257" s="16">
        <f t="shared" si="495"/>
        <v>21500</v>
      </c>
      <c r="Y257" s="32">
        <f t="shared" si="483"/>
        <v>4300</v>
      </c>
      <c r="Z257" s="19"/>
    </row>
    <row r="258" spans="1:26" ht="15.75" customHeight="1" x14ac:dyDescent="0.35">
      <c r="A258" s="11">
        <v>10945</v>
      </c>
      <c r="B258" s="11">
        <v>193</v>
      </c>
      <c r="C258" s="93" t="s">
        <v>1041</v>
      </c>
      <c r="D258" s="21" t="s">
        <v>289</v>
      </c>
      <c r="E258" s="23" t="s">
        <v>736</v>
      </c>
      <c r="F258" s="12">
        <v>1</v>
      </c>
      <c r="G258" s="12" t="s">
        <v>45</v>
      </c>
      <c r="H258" s="12">
        <v>1</v>
      </c>
      <c r="I258" s="12" t="s">
        <v>46</v>
      </c>
      <c r="J258" s="14">
        <v>6</v>
      </c>
      <c r="K258" s="14">
        <v>6</v>
      </c>
      <c r="L258" s="14">
        <v>7</v>
      </c>
      <c r="M258" s="14">
        <f t="shared" si="478"/>
        <v>6.9666666666666668</v>
      </c>
      <c r="N258" s="14">
        <v>0</v>
      </c>
      <c r="O258" s="14">
        <v>8</v>
      </c>
      <c r="P258" s="15">
        <v>165</v>
      </c>
      <c r="Q258" s="15">
        <f t="shared" si="479"/>
        <v>1320</v>
      </c>
      <c r="R258" s="16">
        <v>4</v>
      </c>
      <c r="S258" s="32">
        <f t="shared" si="480"/>
        <v>660</v>
      </c>
      <c r="T258" s="16">
        <v>0</v>
      </c>
      <c r="U258" s="32">
        <f t="shared" ref="U258" si="496">P258*T258</f>
        <v>0</v>
      </c>
      <c r="V258" s="16">
        <v>4</v>
      </c>
      <c r="W258" s="32">
        <f t="shared" si="482"/>
        <v>660</v>
      </c>
      <c r="X258" s="16">
        <v>0</v>
      </c>
      <c r="Y258" s="32">
        <f t="shared" si="483"/>
        <v>0</v>
      </c>
      <c r="Z258" s="19"/>
    </row>
    <row r="259" spans="1:26" ht="15.75" customHeight="1" x14ac:dyDescent="0.35">
      <c r="A259" s="11">
        <v>10945</v>
      </c>
      <c r="B259" s="11">
        <v>194</v>
      </c>
      <c r="C259" s="93" t="s">
        <v>1042</v>
      </c>
      <c r="D259" s="21" t="s">
        <v>289</v>
      </c>
      <c r="E259" s="23" t="s">
        <v>734</v>
      </c>
      <c r="F259" s="12">
        <v>1</v>
      </c>
      <c r="G259" s="12" t="s">
        <v>45</v>
      </c>
      <c r="H259" s="12">
        <v>1</v>
      </c>
      <c r="I259" s="12" t="s">
        <v>46</v>
      </c>
      <c r="J259" s="14">
        <v>60</v>
      </c>
      <c r="K259" s="14">
        <v>20</v>
      </c>
      <c r="L259" s="14">
        <v>240</v>
      </c>
      <c r="M259" s="14">
        <f t="shared" si="478"/>
        <v>117.33333333333334</v>
      </c>
      <c r="N259" s="14">
        <v>0</v>
      </c>
      <c r="O259" s="14">
        <v>120</v>
      </c>
      <c r="P259" s="15">
        <v>92.555000000000007</v>
      </c>
      <c r="Q259" s="15">
        <f t="shared" si="336"/>
        <v>11106.6</v>
      </c>
      <c r="R259" s="16">
        <f t="shared" si="455"/>
        <v>30</v>
      </c>
      <c r="S259" s="32">
        <f t="shared" si="456"/>
        <v>2776.65</v>
      </c>
      <c r="T259" s="16">
        <f t="shared" si="457"/>
        <v>30</v>
      </c>
      <c r="U259" s="32">
        <f t="shared" ref="U259" si="497">P259*T259</f>
        <v>2776.65</v>
      </c>
      <c r="V259" s="16">
        <f t="shared" si="459"/>
        <v>30</v>
      </c>
      <c r="W259" s="32">
        <f t="shared" si="460"/>
        <v>2776.65</v>
      </c>
      <c r="X259" s="16">
        <f t="shared" si="461"/>
        <v>30</v>
      </c>
      <c r="Y259" s="32">
        <f t="shared" si="462"/>
        <v>2776.65</v>
      </c>
      <c r="Z259" s="19"/>
    </row>
    <row r="260" spans="1:26" ht="15.75" customHeight="1" x14ac:dyDescent="0.35">
      <c r="A260" s="11">
        <v>10945</v>
      </c>
      <c r="B260" s="11">
        <v>195</v>
      </c>
      <c r="C260" s="93" t="s">
        <v>1043</v>
      </c>
      <c r="D260" s="21" t="s">
        <v>289</v>
      </c>
      <c r="E260" s="23" t="s">
        <v>819</v>
      </c>
      <c r="F260" s="12">
        <v>1</v>
      </c>
      <c r="G260" s="12" t="s">
        <v>45</v>
      </c>
      <c r="H260" s="12">
        <v>1</v>
      </c>
      <c r="I260" s="12" t="s">
        <v>46</v>
      </c>
      <c r="J260" s="14"/>
      <c r="K260" s="14">
        <v>18</v>
      </c>
      <c r="L260" s="14">
        <v>46</v>
      </c>
      <c r="M260" s="14">
        <f>(J260+K260+L260)/2*1.1</f>
        <v>35.200000000000003</v>
      </c>
      <c r="N260" s="14">
        <v>0</v>
      </c>
      <c r="O260" s="14">
        <v>40</v>
      </c>
      <c r="P260" s="15">
        <v>40.950000000000003</v>
      </c>
      <c r="Q260" s="15">
        <f t="shared" ref="Q260" si="498">O260*P260</f>
        <v>1638</v>
      </c>
      <c r="R260" s="16">
        <v>20</v>
      </c>
      <c r="S260" s="32">
        <f t="shared" ref="S260:S261" si="499">P260*R260</f>
        <v>819</v>
      </c>
      <c r="T260" s="16">
        <v>0</v>
      </c>
      <c r="U260" s="32">
        <f t="shared" ref="U260" si="500">P260*T260</f>
        <v>0</v>
      </c>
      <c r="V260" s="16">
        <v>20</v>
      </c>
      <c r="W260" s="32">
        <f t="shared" ref="W260:W261" si="501">V260*P260</f>
        <v>819</v>
      </c>
      <c r="X260" s="16">
        <v>0</v>
      </c>
      <c r="Y260" s="32">
        <f t="shared" ref="Y260:Y261" si="502">P260*X260</f>
        <v>0</v>
      </c>
      <c r="Z260" s="19"/>
    </row>
    <row r="261" spans="1:26" ht="15.75" customHeight="1" x14ac:dyDescent="0.35">
      <c r="A261" s="11">
        <v>10945</v>
      </c>
      <c r="B261" s="11">
        <v>196</v>
      </c>
      <c r="C261" s="93" t="s">
        <v>1044</v>
      </c>
      <c r="D261" s="21" t="s">
        <v>286</v>
      </c>
      <c r="E261" s="33" t="s">
        <v>805</v>
      </c>
      <c r="F261" s="12">
        <v>1</v>
      </c>
      <c r="G261" s="12" t="s">
        <v>32</v>
      </c>
      <c r="H261" s="12">
        <v>1</v>
      </c>
      <c r="I261" s="12" t="s">
        <v>32</v>
      </c>
      <c r="J261" s="14"/>
      <c r="K261" s="14">
        <v>360</v>
      </c>
      <c r="L261" s="14">
        <v>840</v>
      </c>
      <c r="M261" s="14">
        <f>(J261+K261+L261)/2*1.1</f>
        <v>660</v>
      </c>
      <c r="N261" s="14">
        <v>0</v>
      </c>
      <c r="O261" s="14">
        <v>600</v>
      </c>
      <c r="P261" s="15">
        <v>2.6</v>
      </c>
      <c r="Q261" s="15">
        <f t="shared" ref="Q261" si="503">O261*P261</f>
        <v>1560</v>
      </c>
      <c r="R261" s="16">
        <v>300</v>
      </c>
      <c r="S261" s="32">
        <f t="shared" si="499"/>
        <v>780</v>
      </c>
      <c r="T261" s="16">
        <v>0</v>
      </c>
      <c r="U261" s="32">
        <f t="shared" ref="U261" si="504">T261*P261</f>
        <v>0</v>
      </c>
      <c r="V261" s="16">
        <v>300</v>
      </c>
      <c r="W261" s="32">
        <f t="shared" si="501"/>
        <v>780</v>
      </c>
      <c r="X261" s="16">
        <v>0</v>
      </c>
      <c r="Y261" s="32">
        <f t="shared" si="502"/>
        <v>0</v>
      </c>
      <c r="Z261" s="19"/>
    </row>
    <row r="262" spans="1:26" ht="15.75" customHeight="1" x14ac:dyDescent="0.35">
      <c r="A262" s="11">
        <v>10945</v>
      </c>
      <c r="B262" s="11">
        <v>197</v>
      </c>
      <c r="C262" s="93" t="s">
        <v>1045</v>
      </c>
      <c r="D262" s="21" t="s">
        <v>287</v>
      </c>
      <c r="E262" s="36" t="s">
        <v>288</v>
      </c>
      <c r="F262" s="12">
        <v>1</v>
      </c>
      <c r="G262" s="12" t="s">
        <v>32</v>
      </c>
      <c r="H262" s="12">
        <v>1</v>
      </c>
      <c r="I262" s="12" t="s">
        <v>32</v>
      </c>
      <c r="J262" s="14">
        <v>3720</v>
      </c>
      <c r="K262" s="14">
        <v>6500</v>
      </c>
      <c r="L262" s="14">
        <v>6360</v>
      </c>
      <c r="M262" s="14">
        <f t="shared" si="478"/>
        <v>6079.3333333333339</v>
      </c>
      <c r="N262" s="14">
        <v>2400</v>
      </c>
      <c r="O262" s="14">
        <v>3600</v>
      </c>
      <c r="P262" s="15">
        <v>0.94</v>
      </c>
      <c r="Q262" s="15">
        <f t="shared" si="336"/>
        <v>3384</v>
      </c>
      <c r="R262" s="16">
        <v>0</v>
      </c>
      <c r="S262" s="32">
        <f t="shared" si="456"/>
        <v>0</v>
      </c>
      <c r="T262" s="16">
        <v>600</v>
      </c>
      <c r="U262" s="32">
        <f t="shared" si="458"/>
        <v>564</v>
      </c>
      <c r="V262" s="16">
        <v>1500</v>
      </c>
      <c r="W262" s="32">
        <f t="shared" si="460"/>
        <v>1410</v>
      </c>
      <c r="X262" s="16">
        <v>1500</v>
      </c>
      <c r="Y262" s="32">
        <f t="shared" si="462"/>
        <v>1410</v>
      </c>
      <c r="Z262" s="19"/>
    </row>
    <row r="263" spans="1:26" ht="15.75" customHeight="1" x14ac:dyDescent="0.35">
      <c r="A263" s="11">
        <v>10945</v>
      </c>
      <c r="B263" s="11">
        <v>198</v>
      </c>
      <c r="C263" s="93" t="s">
        <v>1048</v>
      </c>
      <c r="D263" s="21" t="s">
        <v>289</v>
      </c>
      <c r="E263" s="23" t="s">
        <v>806</v>
      </c>
      <c r="F263" s="12">
        <v>1</v>
      </c>
      <c r="G263" s="12" t="s">
        <v>75</v>
      </c>
      <c r="H263" s="12" t="s">
        <v>727</v>
      </c>
      <c r="I263" s="12" t="s">
        <v>49</v>
      </c>
      <c r="J263" s="14">
        <v>7584</v>
      </c>
      <c r="K263" s="14">
        <v>11160</v>
      </c>
      <c r="L263" s="14">
        <v>12500</v>
      </c>
      <c r="M263" s="14">
        <f t="shared" si="478"/>
        <v>11456.133333333333</v>
      </c>
      <c r="N263" s="14">
        <v>400</v>
      </c>
      <c r="O263" s="14">
        <v>12000</v>
      </c>
      <c r="P263" s="15">
        <v>15</v>
      </c>
      <c r="Q263" s="15">
        <f t="shared" si="336"/>
        <v>180000</v>
      </c>
      <c r="R263" s="16">
        <f t="shared" si="455"/>
        <v>3000</v>
      </c>
      <c r="S263" s="32">
        <f t="shared" si="456"/>
        <v>45000</v>
      </c>
      <c r="T263" s="16">
        <f t="shared" si="457"/>
        <v>3000</v>
      </c>
      <c r="U263" s="32">
        <f t="shared" si="458"/>
        <v>45000</v>
      </c>
      <c r="V263" s="16">
        <f t="shared" si="459"/>
        <v>3000</v>
      </c>
      <c r="W263" s="32">
        <f t="shared" si="460"/>
        <v>45000</v>
      </c>
      <c r="X263" s="16">
        <f t="shared" si="461"/>
        <v>3000</v>
      </c>
      <c r="Y263" s="32">
        <f t="shared" si="462"/>
        <v>45000</v>
      </c>
      <c r="Z263" s="19"/>
    </row>
    <row r="264" spans="1:26" ht="15.75" customHeight="1" x14ac:dyDescent="0.35">
      <c r="A264" s="11">
        <v>10945</v>
      </c>
      <c r="B264" s="11">
        <v>199</v>
      </c>
      <c r="C264" s="93" t="s">
        <v>1046</v>
      </c>
      <c r="D264" s="21" t="s">
        <v>289</v>
      </c>
      <c r="E264" s="33" t="s">
        <v>807</v>
      </c>
      <c r="F264" s="12">
        <v>1</v>
      </c>
      <c r="G264" s="12" t="s">
        <v>75</v>
      </c>
      <c r="H264" s="12" t="s">
        <v>733</v>
      </c>
      <c r="I264" s="12" t="s">
        <v>49</v>
      </c>
      <c r="J264" s="14">
        <v>3871</v>
      </c>
      <c r="K264" s="14">
        <v>5830</v>
      </c>
      <c r="L264" s="14">
        <v>4500</v>
      </c>
      <c r="M264" s="14">
        <f t="shared" si="478"/>
        <v>5207.0333333333338</v>
      </c>
      <c r="N264" s="14">
        <v>300</v>
      </c>
      <c r="O264" s="14">
        <v>4800</v>
      </c>
      <c r="P264" s="15">
        <v>31</v>
      </c>
      <c r="Q264" s="15">
        <f t="shared" si="336"/>
        <v>148800</v>
      </c>
      <c r="R264" s="16">
        <f>O264/4</f>
        <v>1200</v>
      </c>
      <c r="S264" s="32">
        <f>P264*R264</f>
        <v>37200</v>
      </c>
      <c r="T264" s="16">
        <f>O264/4</f>
        <v>1200</v>
      </c>
      <c r="U264" s="32">
        <f>P264*T264</f>
        <v>37200</v>
      </c>
      <c r="V264" s="16">
        <f>O264/4</f>
        <v>1200</v>
      </c>
      <c r="W264" s="32">
        <f>V264*P264</f>
        <v>37200</v>
      </c>
      <c r="X264" s="16">
        <f>O264/4</f>
        <v>1200</v>
      </c>
      <c r="Y264" s="32">
        <f>P264*X264</f>
        <v>37200</v>
      </c>
      <c r="Z264" s="19"/>
    </row>
    <row r="265" spans="1:26" ht="15.75" customHeight="1" x14ac:dyDescent="0.35">
      <c r="A265" s="11">
        <v>10945</v>
      </c>
      <c r="B265" s="11">
        <v>200</v>
      </c>
      <c r="C265" s="93" t="s">
        <v>1047</v>
      </c>
      <c r="D265" s="21" t="s">
        <v>289</v>
      </c>
      <c r="E265" s="23" t="s">
        <v>290</v>
      </c>
      <c r="F265" s="12">
        <v>1</v>
      </c>
      <c r="G265" s="12" t="s">
        <v>75</v>
      </c>
      <c r="H265" s="12">
        <v>1</v>
      </c>
      <c r="I265" s="12" t="s">
        <v>49</v>
      </c>
      <c r="J265" s="14">
        <v>912</v>
      </c>
      <c r="K265" s="14">
        <v>880</v>
      </c>
      <c r="L265" s="14">
        <v>830</v>
      </c>
      <c r="M265" s="14">
        <f t="shared" si="478"/>
        <v>961.40000000000009</v>
      </c>
      <c r="N265" s="14">
        <v>180</v>
      </c>
      <c r="O265" s="14">
        <v>800</v>
      </c>
      <c r="P265" s="15">
        <v>31</v>
      </c>
      <c r="Q265" s="15">
        <f t="shared" si="336"/>
        <v>24800</v>
      </c>
      <c r="R265" s="16">
        <v>200</v>
      </c>
      <c r="S265" s="32">
        <f t="shared" ref="S265:S304" si="505">P265*R265</f>
        <v>6200</v>
      </c>
      <c r="T265" s="16">
        <v>200</v>
      </c>
      <c r="U265" s="32">
        <f t="shared" ref="U265:U304" si="506">P265*T265</f>
        <v>6200</v>
      </c>
      <c r="V265" s="16">
        <v>200</v>
      </c>
      <c r="W265" s="32">
        <f t="shared" ref="W265:W304" si="507">V265*P265</f>
        <v>6200</v>
      </c>
      <c r="X265" s="16">
        <v>200</v>
      </c>
      <c r="Y265" s="32">
        <f t="shared" ref="Y265:Y304" si="508">P265*X265</f>
        <v>6200</v>
      </c>
      <c r="Z265" s="19"/>
    </row>
    <row r="266" spans="1:26" ht="15.75" customHeight="1" x14ac:dyDescent="0.35">
      <c r="A266" s="11">
        <v>10945</v>
      </c>
      <c r="B266" s="11">
        <v>201</v>
      </c>
      <c r="C266" s="93" t="s">
        <v>1049</v>
      </c>
      <c r="D266" s="21" t="s">
        <v>289</v>
      </c>
      <c r="E266" s="23" t="s">
        <v>722</v>
      </c>
      <c r="F266" s="12">
        <v>1</v>
      </c>
      <c r="G266" s="12" t="s">
        <v>45</v>
      </c>
      <c r="H266" s="12">
        <v>1</v>
      </c>
      <c r="I266" s="12" t="s">
        <v>46</v>
      </c>
      <c r="J266" s="14">
        <v>48</v>
      </c>
      <c r="K266" s="14">
        <v>12</v>
      </c>
      <c r="L266" s="14">
        <v>18</v>
      </c>
      <c r="M266" s="14">
        <f t="shared" si="478"/>
        <v>28.6</v>
      </c>
      <c r="N266" s="14">
        <v>5</v>
      </c>
      <c r="O266" s="14">
        <v>24</v>
      </c>
      <c r="P266" s="15">
        <v>1829.7</v>
      </c>
      <c r="Q266" s="15">
        <f t="shared" si="336"/>
        <v>43912.800000000003</v>
      </c>
      <c r="R266" s="16">
        <v>4</v>
      </c>
      <c r="S266" s="32">
        <f t="shared" ref="S266:S267" si="509">P266*R266</f>
        <v>7318.8</v>
      </c>
      <c r="T266" s="16">
        <v>5</v>
      </c>
      <c r="U266" s="32">
        <f t="shared" ref="U266:U267" si="510">P266*T266</f>
        <v>9148.5</v>
      </c>
      <c r="V266" s="16">
        <v>10</v>
      </c>
      <c r="W266" s="32">
        <f t="shared" ref="W266:W267" si="511">V266*P266</f>
        <v>18297</v>
      </c>
      <c r="X266" s="16">
        <v>5</v>
      </c>
      <c r="Y266" s="32">
        <f t="shared" ref="Y266:Y267" si="512">P266*X266</f>
        <v>9148.5</v>
      </c>
      <c r="Z266" s="19"/>
    </row>
    <row r="267" spans="1:26" ht="15.75" customHeight="1" x14ac:dyDescent="0.35">
      <c r="A267" s="11">
        <v>10945</v>
      </c>
      <c r="B267" s="11">
        <v>202</v>
      </c>
      <c r="C267" s="93" t="s">
        <v>1050</v>
      </c>
      <c r="D267" s="21" t="s">
        <v>287</v>
      </c>
      <c r="E267" s="36" t="s">
        <v>735</v>
      </c>
      <c r="F267" s="12">
        <v>1</v>
      </c>
      <c r="G267" s="12" t="s">
        <v>32</v>
      </c>
      <c r="H267" s="12">
        <v>1</v>
      </c>
      <c r="I267" s="12" t="s">
        <v>32</v>
      </c>
      <c r="J267" s="14">
        <v>3600</v>
      </c>
      <c r="K267" s="14">
        <v>0</v>
      </c>
      <c r="L267" s="14">
        <v>2400</v>
      </c>
      <c r="M267" s="14">
        <f t="shared" si="478"/>
        <v>2200</v>
      </c>
      <c r="N267" s="14">
        <v>0</v>
      </c>
      <c r="O267" s="14">
        <v>2200</v>
      </c>
      <c r="P267" s="15">
        <v>0.58499999999999996</v>
      </c>
      <c r="Q267" s="15">
        <f t="shared" si="336"/>
        <v>1287</v>
      </c>
      <c r="R267" s="16">
        <f t="shared" ref="R267" si="513">O267/4</f>
        <v>550</v>
      </c>
      <c r="S267" s="32">
        <f t="shared" si="509"/>
        <v>321.75</v>
      </c>
      <c r="T267" s="16">
        <f t="shared" ref="T267" si="514">O267/4</f>
        <v>550</v>
      </c>
      <c r="U267" s="32">
        <f t="shared" si="510"/>
        <v>321.75</v>
      </c>
      <c r="V267" s="16">
        <f t="shared" ref="V267" si="515">O267/4</f>
        <v>550</v>
      </c>
      <c r="W267" s="32">
        <f t="shared" si="511"/>
        <v>321.75</v>
      </c>
      <c r="X267" s="16">
        <f t="shared" ref="X267" si="516">O267/4</f>
        <v>550</v>
      </c>
      <c r="Y267" s="32">
        <f t="shared" si="512"/>
        <v>321.75</v>
      </c>
      <c r="Z267" s="19"/>
    </row>
    <row r="268" spans="1:26" ht="15.75" customHeight="1" x14ac:dyDescent="0.35">
      <c r="A268" s="11">
        <v>10945</v>
      </c>
      <c r="B268" s="11">
        <v>203</v>
      </c>
      <c r="C268" s="93" t="s">
        <v>1051</v>
      </c>
      <c r="D268" s="21" t="s">
        <v>291</v>
      </c>
      <c r="E268" s="23" t="s">
        <v>737</v>
      </c>
      <c r="F268" s="12">
        <v>1</v>
      </c>
      <c r="G268" s="12" t="s">
        <v>75</v>
      </c>
      <c r="H268" s="12" t="s">
        <v>719</v>
      </c>
      <c r="I268" s="12" t="s">
        <v>49</v>
      </c>
      <c r="J268" s="14">
        <v>350</v>
      </c>
      <c r="K268" s="14">
        <v>180</v>
      </c>
      <c r="L268" s="14">
        <v>35</v>
      </c>
      <c r="M268" s="14">
        <f t="shared" si="478"/>
        <v>207.16666666666669</v>
      </c>
      <c r="N268" s="14">
        <v>30</v>
      </c>
      <c r="O268" s="14">
        <v>120</v>
      </c>
      <c r="P268" s="15">
        <v>35</v>
      </c>
      <c r="Q268" s="15">
        <f t="shared" si="336"/>
        <v>4200</v>
      </c>
      <c r="R268" s="16">
        <f t="shared" ref="R268:R300" si="517">O268/4</f>
        <v>30</v>
      </c>
      <c r="S268" s="32">
        <f t="shared" si="505"/>
        <v>1050</v>
      </c>
      <c r="T268" s="16">
        <f t="shared" ref="T268:T300" si="518">O268/4</f>
        <v>30</v>
      </c>
      <c r="U268" s="32">
        <f t="shared" si="506"/>
        <v>1050</v>
      </c>
      <c r="V268" s="16">
        <f t="shared" ref="V268:V300" si="519">O268/4</f>
        <v>30</v>
      </c>
      <c r="W268" s="32">
        <f t="shared" si="507"/>
        <v>1050</v>
      </c>
      <c r="X268" s="16">
        <f t="shared" ref="X268:X300" si="520">O268/4</f>
        <v>30</v>
      </c>
      <c r="Y268" s="32">
        <f t="shared" si="508"/>
        <v>1050</v>
      </c>
      <c r="Z268" s="19"/>
    </row>
    <row r="269" spans="1:26" ht="15.75" customHeight="1" x14ac:dyDescent="0.35">
      <c r="A269" s="11">
        <v>10945</v>
      </c>
      <c r="B269" s="11">
        <v>204</v>
      </c>
      <c r="C269" s="93" t="s">
        <v>1052</v>
      </c>
      <c r="D269" s="21" t="s">
        <v>292</v>
      </c>
      <c r="E269" s="23" t="s">
        <v>808</v>
      </c>
      <c r="F269" s="12">
        <v>1</v>
      </c>
      <c r="G269" s="12" t="s">
        <v>62</v>
      </c>
      <c r="H269" s="12">
        <v>1</v>
      </c>
      <c r="I269" s="12" t="s">
        <v>62</v>
      </c>
      <c r="J269" s="14">
        <v>65280</v>
      </c>
      <c r="K269" s="14">
        <v>92400</v>
      </c>
      <c r="L269" s="14">
        <v>112200</v>
      </c>
      <c r="M269" s="14">
        <f t="shared" si="478"/>
        <v>98956.000000000015</v>
      </c>
      <c r="N269" s="14">
        <v>23500</v>
      </c>
      <c r="O269" s="14">
        <v>80000</v>
      </c>
      <c r="P269" s="15">
        <v>0.6</v>
      </c>
      <c r="Q269" s="15">
        <f t="shared" si="336"/>
        <v>48000</v>
      </c>
      <c r="R269" s="16">
        <v>0</v>
      </c>
      <c r="S269" s="32">
        <f t="shared" si="505"/>
        <v>0</v>
      </c>
      <c r="T269" s="16">
        <v>30000</v>
      </c>
      <c r="U269" s="32">
        <f t="shared" si="506"/>
        <v>18000</v>
      </c>
      <c r="V269" s="16">
        <v>30000</v>
      </c>
      <c r="W269" s="32">
        <f t="shared" si="507"/>
        <v>18000</v>
      </c>
      <c r="X269" s="16">
        <v>20000</v>
      </c>
      <c r="Y269" s="32">
        <f t="shared" si="508"/>
        <v>12000</v>
      </c>
      <c r="Z269" s="19"/>
    </row>
    <row r="270" spans="1:26" ht="15.75" customHeight="1" x14ac:dyDescent="0.35">
      <c r="A270" s="11">
        <v>10945</v>
      </c>
      <c r="B270" s="11">
        <v>205</v>
      </c>
      <c r="C270" s="93" t="s">
        <v>1053</v>
      </c>
      <c r="D270" s="13" t="s">
        <v>293</v>
      </c>
      <c r="E270" s="55" t="s">
        <v>294</v>
      </c>
      <c r="F270" s="12">
        <v>1</v>
      </c>
      <c r="G270" s="12" t="s">
        <v>45</v>
      </c>
      <c r="H270" s="12">
        <v>1</v>
      </c>
      <c r="I270" s="12" t="s">
        <v>66</v>
      </c>
      <c r="J270" s="14">
        <v>300</v>
      </c>
      <c r="K270" s="14">
        <v>390</v>
      </c>
      <c r="L270" s="14">
        <v>924</v>
      </c>
      <c r="M270" s="14">
        <f>(J270+K270+L270)/3*1.1</f>
        <v>591.80000000000007</v>
      </c>
      <c r="N270" s="14">
        <v>40</v>
      </c>
      <c r="O270" s="14">
        <v>600</v>
      </c>
      <c r="P270" s="15">
        <v>12.2</v>
      </c>
      <c r="Q270" s="15">
        <f t="shared" si="336"/>
        <v>7320</v>
      </c>
      <c r="R270" s="16">
        <v>200</v>
      </c>
      <c r="S270" s="32">
        <f t="shared" ref="S270" si="521">P270*R270</f>
        <v>2440</v>
      </c>
      <c r="T270" s="16">
        <v>100</v>
      </c>
      <c r="U270" s="32">
        <f t="shared" ref="U270" si="522">P270*T270</f>
        <v>1220</v>
      </c>
      <c r="V270" s="16">
        <v>200</v>
      </c>
      <c r="W270" s="32">
        <f t="shared" ref="W270" si="523">V270*P270</f>
        <v>2440</v>
      </c>
      <c r="X270" s="16">
        <v>100</v>
      </c>
      <c r="Y270" s="32">
        <f t="shared" ref="Y270" si="524">P270*X270</f>
        <v>1220</v>
      </c>
      <c r="Z270" s="19"/>
    </row>
    <row r="271" spans="1:26" ht="15.75" customHeight="1" x14ac:dyDescent="0.35">
      <c r="A271" s="11">
        <v>10945</v>
      </c>
      <c r="B271" s="11">
        <v>206</v>
      </c>
      <c r="C271" s="93"/>
      <c r="D271" s="21" t="s">
        <v>291</v>
      </c>
      <c r="E271" s="23" t="s">
        <v>744</v>
      </c>
      <c r="F271" s="12">
        <v>1</v>
      </c>
      <c r="G271" s="12" t="s">
        <v>75</v>
      </c>
      <c r="H271" s="12" t="s">
        <v>733</v>
      </c>
      <c r="I271" s="12" t="s">
        <v>715</v>
      </c>
      <c r="J271" s="14">
        <v>6</v>
      </c>
      <c r="K271" s="14">
        <v>2</v>
      </c>
      <c r="L271" s="14">
        <v>6</v>
      </c>
      <c r="M271" s="14">
        <f t="shared" si="478"/>
        <v>5.1333333333333337</v>
      </c>
      <c r="N271" s="14">
        <v>0</v>
      </c>
      <c r="O271" s="14">
        <v>5</v>
      </c>
      <c r="P271" s="15">
        <v>100</v>
      </c>
      <c r="Q271" s="15">
        <f t="shared" si="336"/>
        <v>500</v>
      </c>
      <c r="R271" s="16">
        <v>5</v>
      </c>
      <c r="S271" s="32">
        <f t="shared" ref="S271" si="525">P271*R271</f>
        <v>500</v>
      </c>
      <c r="T271" s="16">
        <v>0</v>
      </c>
      <c r="U271" s="32">
        <f t="shared" ref="U271" si="526">P271*T271</f>
        <v>0</v>
      </c>
      <c r="V271" s="16">
        <v>0</v>
      </c>
      <c r="W271" s="32">
        <f t="shared" ref="W271" si="527">V271*P271</f>
        <v>0</v>
      </c>
      <c r="X271" s="16">
        <v>0</v>
      </c>
      <c r="Y271" s="32">
        <f t="shared" ref="Y271" si="528">P271*X271</f>
        <v>0</v>
      </c>
      <c r="Z271" s="19"/>
    </row>
    <row r="272" spans="1:26" ht="15.75" customHeight="1" x14ac:dyDescent="0.35">
      <c r="A272" s="11">
        <v>10945</v>
      </c>
      <c r="B272" s="11">
        <v>207</v>
      </c>
      <c r="C272" s="93" t="s">
        <v>1055</v>
      </c>
      <c r="D272" s="21" t="s">
        <v>295</v>
      </c>
      <c r="E272" s="33" t="s">
        <v>296</v>
      </c>
      <c r="F272" s="12">
        <v>1</v>
      </c>
      <c r="G272" s="12" t="s">
        <v>35</v>
      </c>
      <c r="H272" s="12">
        <v>1</v>
      </c>
      <c r="I272" s="12" t="s">
        <v>36</v>
      </c>
      <c r="J272" s="14">
        <v>21600</v>
      </c>
      <c r="K272" s="14">
        <v>21300</v>
      </c>
      <c r="L272" s="14">
        <v>29300</v>
      </c>
      <c r="M272" s="14">
        <f t="shared" si="478"/>
        <v>26473.333333333336</v>
      </c>
      <c r="N272" s="14">
        <v>2500</v>
      </c>
      <c r="O272" s="14">
        <v>20000</v>
      </c>
      <c r="P272" s="15">
        <v>0.82</v>
      </c>
      <c r="Q272" s="15">
        <f t="shared" si="336"/>
        <v>16400</v>
      </c>
      <c r="R272" s="16">
        <f t="shared" si="517"/>
        <v>5000</v>
      </c>
      <c r="S272" s="32">
        <f t="shared" si="505"/>
        <v>4100</v>
      </c>
      <c r="T272" s="16">
        <f t="shared" si="518"/>
        <v>5000</v>
      </c>
      <c r="U272" s="32">
        <f t="shared" si="506"/>
        <v>4100</v>
      </c>
      <c r="V272" s="16">
        <f t="shared" si="519"/>
        <v>5000</v>
      </c>
      <c r="W272" s="32">
        <f t="shared" si="507"/>
        <v>4100</v>
      </c>
      <c r="X272" s="16">
        <f t="shared" si="520"/>
        <v>5000</v>
      </c>
      <c r="Y272" s="32">
        <f t="shared" si="508"/>
        <v>4100</v>
      </c>
      <c r="Z272" s="19"/>
    </row>
    <row r="273" spans="1:27" ht="15.75" customHeight="1" x14ac:dyDescent="0.35">
      <c r="A273" s="11">
        <v>10945</v>
      </c>
      <c r="B273" s="11">
        <v>208</v>
      </c>
      <c r="C273" s="93" t="s">
        <v>1054</v>
      </c>
      <c r="D273" s="21" t="s">
        <v>295</v>
      </c>
      <c r="E273" s="33" t="s">
        <v>297</v>
      </c>
      <c r="F273" s="12">
        <v>1</v>
      </c>
      <c r="G273" s="12" t="s">
        <v>35</v>
      </c>
      <c r="H273" s="12">
        <v>1</v>
      </c>
      <c r="I273" s="12" t="s">
        <v>36</v>
      </c>
      <c r="J273" s="14">
        <v>29880</v>
      </c>
      <c r="K273" s="14">
        <v>44200</v>
      </c>
      <c r="L273" s="14">
        <v>55700</v>
      </c>
      <c r="M273" s="14">
        <f t="shared" si="478"/>
        <v>47586.000000000007</v>
      </c>
      <c r="N273" s="14">
        <v>3500</v>
      </c>
      <c r="O273" s="14">
        <v>44000</v>
      </c>
      <c r="P273" s="15">
        <v>1.9</v>
      </c>
      <c r="Q273" s="15">
        <f t="shared" si="336"/>
        <v>83600</v>
      </c>
      <c r="R273" s="16">
        <f t="shared" ref="R273:R274" si="529">O273/4</f>
        <v>11000</v>
      </c>
      <c r="S273" s="32">
        <f t="shared" ref="S273:S274" si="530">P273*R273</f>
        <v>20900</v>
      </c>
      <c r="T273" s="16">
        <f t="shared" ref="T273:T274" si="531">O273/4</f>
        <v>11000</v>
      </c>
      <c r="U273" s="32">
        <f t="shared" ref="U273:U274" si="532">P273*T273</f>
        <v>20900</v>
      </c>
      <c r="V273" s="16">
        <f t="shared" ref="V273:V274" si="533">O273/4</f>
        <v>11000</v>
      </c>
      <c r="W273" s="32">
        <f t="shared" ref="W273:W274" si="534">V273*P273</f>
        <v>20900</v>
      </c>
      <c r="X273" s="16">
        <f t="shared" ref="X273:X274" si="535">O273/4</f>
        <v>11000</v>
      </c>
      <c r="Y273" s="32">
        <f t="shared" ref="Y273:Y274" si="536">P273*X273</f>
        <v>20900</v>
      </c>
      <c r="Z273" s="19"/>
    </row>
    <row r="274" spans="1:27" ht="15.75" customHeight="1" x14ac:dyDescent="0.35">
      <c r="A274" s="11">
        <v>10945</v>
      </c>
      <c r="B274" s="11">
        <v>209</v>
      </c>
      <c r="C274" s="93" t="s">
        <v>1056</v>
      </c>
      <c r="D274" s="21"/>
      <c r="E274" s="23" t="s">
        <v>298</v>
      </c>
      <c r="F274" s="12">
        <v>1</v>
      </c>
      <c r="G274" s="12" t="s">
        <v>62</v>
      </c>
      <c r="H274" s="12">
        <v>1</v>
      </c>
      <c r="I274" s="12" t="s">
        <v>62</v>
      </c>
      <c r="J274" s="14">
        <v>2700</v>
      </c>
      <c r="K274" s="14">
        <v>1750</v>
      </c>
      <c r="L274" s="14">
        <v>900</v>
      </c>
      <c r="M274" s="14">
        <f t="shared" si="478"/>
        <v>1961.6666666666667</v>
      </c>
      <c r="N274" s="14">
        <v>250</v>
      </c>
      <c r="O274" s="14">
        <v>1500</v>
      </c>
      <c r="P274" s="15">
        <v>25</v>
      </c>
      <c r="Q274" s="15">
        <f t="shared" ref="Q274:Q355" si="537">O274*P274</f>
        <v>37500</v>
      </c>
      <c r="R274" s="16">
        <f t="shared" si="529"/>
        <v>375</v>
      </c>
      <c r="S274" s="32">
        <f t="shared" si="530"/>
        <v>9375</v>
      </c>
      <c r="T274" s="16">
        <f t="shared" si="531"/>
        <v>375</v>
      </c>
      <c r="U274" s="32">
        <f t="shared" si="532"/>
        <v>9375</v>
      </c>
      <c r="V274" s="16">
        <f t="shared" si="533"/>
        <v>375</v>
      </c>
      <c r="W274" s="32">
        <f t="shared" si="534"/>
        <v>9375</v>
      </c>
      <c r="X274" s="16">
        <f t="shared" si="535"/>
        <v>375</v>
      </c>
      <c r="Y274" s="32">
        <f t="shared" si="536"/>
        <v>9375</v>
      </c>
      <c r="Z274" s="19"/>
    </row>
    <row r="275" spans="1:27" ht="15.75" customHeight="1" x14ac:dyDescent="0.35">
      <c r="A275" s="11">
        <v>10945</v>
      </c>
      <c r="B275" s="11">
        <v>210</v>
      </c>
      <c r="C275" s="93" t="s">
        <v>1057</v>
      </c>
      <c r="D275" s="21" t="s">
        <v>299</v>
      </c>
      <c r="E275" s="23" t="s">
        <v>300</v>
      </c>
      <c r="F275" s="12">
        <v>1</v>
      </c>
      <c r="G275" s="12" t="s">
        <v>45</v>
      </c>
      <c r="H275" s="12">
        <v>1</v>
      </c>
      <c r="I275" s="12" t="s">
        <v>46</v>
      </c>
      <c r="J275" s="14">
        <v>384</v>
      </c>
      <c r="K275" s="14">
        <v>460</v>
      </c>
      <c r="L275" s="14">
        <v>324</v>
      </c>
      <c r="M275" s="14">
        <f t="shared" si="478"/>
        <v>428.26666666666671</v>
      </c>
      <c r="N275" s="14">
        <v>110</v>
      </c>
      <c r="O275" s="14">
        <v>320</v>
      </c>
      <c r="P275" s="15">
        <v>12</v>
      </c>
      <c r="Q275" s="15">
        <f t="shared" si="537"/>
        <v>3840</v>
      </c>
      <c r="R275" s="16">
        <v>0</v>
      </c>
      <c r="S275" s="32">
        <f t="shared" ref="S275" si="538">P275*R275</f>
        <v>0</v>
      </c>
      <c r="T275" s="16">
        <v>120</v>
      </c>
      <c r="U275" s="32">
        <f t="shared" ref="U275" si="539">P275*T275</f>
        <v>1440</v>
      </c>
      <c r="V275" s="16">
        <v>100</v>
      </c>
      <c r="W275" s="32">
        <f t="shared" ref="W275" si="540">V275*P275</f>
        <v>1200</v>
      </c>
      <c r="X275" s="16">
        <v>100</v>
      </c>
      <c r="Y275" s="32">
        <f t="shared" ref="Y275" si="541">P275*X275</f>
        <v>1200</v>
      </c>
      <c r="Z275" s="19"/>
    </row>
    <row r="276" spans="1:27" s="105" customFormat="1" ht="19" customHeight="1" x14ac:dyDescent="0.3">
      <c r="C276" s="106"/>
      <c r="D276" s="107"/>
      <c r="E276" s="55"/>
      <c r="F276" s="106"/>
      <c r="G276" s="106"/>
      <c r="H276" s="106"/>
      <c r="I276" s="106"/>
      <c r="J276" s="41"/>
      <c r="K276" s="41"/>
      <c r="L276" s="41"/>
      <c r="M276" s="41"/>
      <c r="N276" s="41"/>
      <c r="O276" s="41"/>
      <c r="P276" s="108"/>
      <c r="Q276" s="108"/>
      <c r="R276" s="109"/>
      <c r="S276" s="110"/>
      <c r="T276" s="109"/>
      <c r="U276" s="110"/>
      <c r="V276" s="109"/>
      <c r="W276" s="110"/>
      <c r="X276" s="109"/>
      <c r="Y276" s="111"/>
      <c r="Z276" s="112"/>
    </row>
    <row r="277" spans="1:27" s="123" customFormat="1" ht="19.5" customHeight="1" x14ac:dyDescent="0.35">
      <c r="B277" s="24"/>
      <c r="C277" s="353" t="s">
        <v>577</v>
      </c>
      <c r="D277" s="353"/>
      <c r="E277" s="353"/>
      <c r="F277" s="142"/>
      <c r="G277" s="26"/>
      <c r="H277" s="26"/>
      <c r="I277" s="128"/>
      <c r="J277" s="127" t="s">
        <v>577</v>
      </c>
      <c r="K277" s="142"/>
      <c r="L277" s="142"/>
      <c r="M277" s="24"/>
      <c r="N277" s="26"/>
      <c r="O277" s="26"/>
      <c r="P277" s="26"/>
      <c r="Q277" s="26" t="s">
        <v>577</v>
      </c>
      <c r="R277" s="24"/>
      <c r="S277" s="27"/>
      <c r="T277" s="28"/>
      <c r="U277" s="28"/>
      <c r="V277" s="28"/>
      <c r="W277" s="28" t="s">
        <v>577</v>
      </c>
      <c r="X277" s="28"/>
      <c r="Y277" s="28"/>
      <c r="Z277" s="28"/>
      <c r="AA277" s="24"/>
    </row>
    <row r="278" spans="1:27" s="140" customFormat="1" ht="17.5" customHeight="1" x14ac:dyDescent="0.35">
      <c r="C278" s="351" t="s">
        <v>578</v>
      </c>
      <c r="D278" s="351"/>
      <c r="E278" s="351"/>
      <c r="F278" s="134"/>
      <c r="G278" s="132"/>
      <c r="H278" s="132"/>
      <c r="J278" s="132" t="s">
        <v>789</v>
      </c>
      <c r="N278" s="132"/>
      <c r="O278" s="132"/>
      <c r="P278" s="132"/>
      <c r="Q278" s="132" t="s">
        <v>790</v>
      </c>
      <c r="T278" s="133"/>
      <c r="U278" s="133"/>
      <c r="V278" s="133"/>
      <c r="W278" s="133" t="s">
        <v>688</v>
      </c>
      <c r="X278" s="133"/>
      <c r="Y278" s="133"/>
      <c r="Z278" s="133"/>
    </row>
    <row r="279" spans="1:27" s="140" customFormat="1" ht="17.5" customHeight="1" x14ac:dyDescent="0.35">
      <c r="C279" s="351" t="s">
        <v>614</v>
      </c>
      <c r="D279" s="351"/>
      <c r="E279" s="351"/>
      <c r="F279" s="134"/>
      <c r="G279" s="132"/>
      <c r="H279" s="132"/>
      <c r="J279" s="132" t="s">
        <v>686</v>
      </c>
      <c r="N279" s="132"/>
      <c r="O279" s="132"/>
      <c r="P279" s="132"/>
      <c r="Q279" s="132" t="s">
        <v>615</v>
      </c>
      <c r="T279" s="133"/>
      <c r="U279" s="133"/>
      <c r="V279" s="133"/>
      <c r="W279" s="133" t="s">
        <v>616</v>
      </c>
      <c r="X279" s="133"/>
      <c r="Y279" s="133"/>
      <c r="Z279" s="133"/>
    </row>
    <row r="280" spans="1:27" s="140" customFormat="1" ht="17.5" customHeight="1" x14ac:dyDescent="0.35">
      <c r="C280" s="351" t="s">
        <v>677</v>
      </c>
      <c r="D280" s="351"/>
      <c r="E280" s="351"/>
      <c r="F280" s="134"/>
      <c r="G280" s="132"/>
      <c r="H280" s="132"/>
      <c r="J280" s="132" t="s">
        <v>687</v>
      </c>
      <c r="N280" s="132"/>
      <c r="O280" s="132"/>
      <c r="P280" s="132"/>
      <c r="Q280" s="132" t="s">
        <v>86</v>
      </c>
      <c r="T280" s="133"/>
      <c r="U280" s="133"/>
      <c r="V280" s="133"/>
      <c r="W280" s="133" t="s">
        <v>87</v>
      </c>
      <c r="X280" s="133"/>
      <c r="Y280" s="133"/>
      <c r="Z280" s="133"/>
    </row>
    <row r="281" spans="1:27" s="118" customFormat="1" ht="19" customHeight="1" x14ac:dyDescent="0.35">
      <c r="C281" s="123"/>
      <c r="F281" s="29"/>
      <c r="G281" s="30"/>
      <c r="H281" s="30"/>
      <c r="I281" s="30"/>
      <c r="L281" s="123"/>
      <c r="N281" s="30"/>
      <c r="O281" s="30"/>
      <c r="P281" s="30"/>
      <c r="Q281" s="30"/>
      <c r="T281" s="31"/>
      <c r="U281" s="31"/>
      <c r="V281" s="31"/>
      <c r="W281" s="31"/>
      <c r="X281" s="31"/>
      <c r="Y281" s="31"/>
      <c r="Z281" s="31"/>
    </row>
    <row r="282" spans="1:27" s="141" customFormat="1" ht="27.5" customHeight="1" x14ac:dyDescent="0.3">
      <c r="A282" s="352" t="s">
        <v>1160</v>
      </c>
      <c r="B282" s="352"/>
      <c r="C282" s="352"/>
      <c r="D282" s="352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2"/>
      <c r="V282" s="352"/>
      <c r="W282" s="352"/>
      <c r="X282" s="352"/>
      <c r="Y282" s="352"/>
      <c r="Z282" s="352"/>
    </row>
    <row r="283" spans="1:27" s="141" customFormat="1" ht="21.5" customHeight="1" x14ac:dyDescent="0.3">
      <c r="A283" s="336" t="s">
        <v>579</v>
      </c>
      <c r="B283" s="336"/>
      <c r="C283" s="336"/>
      <c r="D283" s="336"/>
      <c r="E283" s="336"/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36"/>
      <c r="R283" s="336"/>
      <c r="S283" s="336"/>
      <c r="T283" s="336"/>
      <c r="U283" s="336"/>
      <c r="V283" s="336"/>
      <c r="W283" s="336"/>
      <c r="X283" s="336"/>
      <c r="Y283" s="336"/>
      <c r="Z283" s="336"/>
    </row>
    <row r="284" spans="1:27" s="7" customFormat="1" ht="19" customHeight="1" x14ac:dyDescent="0.3">
      <c r="A284" s="337" t="s">
        <v>13</v>
      </c>
      <c r="B284" s="339" t="s">
        <v>12</v>
      </c>
      <c r="C284" s="341" t="s">
        <v>1158</v>
      </c>
      <c r="D284" s="342" t="s">
        <v>14</v>
      </c>
      <c r="E284" s="344" t="s">
        <v>15</v>
      </c>
      <c r="F284" s="346" t="s">
        <v>776</v>
      </c>
      <c r="G284" s="348" t="s">
        <v>16</v>
      </c>
      <c r="H284" s="349" t="s">
        <v>17</v>
      </c>
      <c r="I284" s="349" t="s">
        <v>18</v>
      </c>
      <c r="J284" s="328" t="s">
        <v>19</v>
      </c>
      <c r="K284" s="328"/>
      <c r="L284" s="328"/>
      <c r="M284" s="330" t="s">
        <v>1161</v>
      </c>
      <c r="N284" s="330" t="s">
        <v>20</v>
      </c>
      <c r="O284" s="330" t="s">
        <v>1162</v>
      </c>
      <c r="P284" s="332" t="s">
        <v>21</v>
      </c>
      <c r="Q284" s="334" t="s">
        <v>22</v>
      </c>
      <c r="R284" s="329" t="s">
        <v>23</v>
      </c>
      <c r="S284" s="329"/>
      <c r="T284" s="329" t="s">
        <v>24</v>
      </c>
      <c r="U284" s="329"/>
      <c r="V284" s="329" t="s">
        <v>25</v>
      </c>
      <c r="W284" s="329"/>
      <c r="X284" s="329" t="s">
        <v>26</v>
      </c>
      <c r="Y284" s="329"/>
      <c r="Z284" s="6" t="s">
        <v>27</v>
      </c>
    </row>
    <row r="285" spans="1:27" s="7" customFormat="1" ht="21" customHeight="1" x14ac:dyDescent="0.3">
      <c r="A285" s="338"/>
      <c r="B285" s="340"/>
      <c r="C285" s="341"/>
      <c r="D285" s="343"/>
      <c r="E285" s="345"/>
      <c r="F285" s="347"/>
      <c r="G285" s="348"/>
      <c r="H285" s="350"/>
      <c r="I285" s="350"/>
      <c r="J285" s="8">
        <v>2561</v>
      </c>
      <c r="K285" s="8">
        <v>2562</v>
      </c>
      <c r="L285" s="8">
        <v>2563</v>
      </c>
      <c r="M285" s="331"/>
      <c r="N285" s="331"/>
      <c r="O285" s="331"/>
      <c r="P285" s="333"/>
      <c r="Q285" s="335"/>
      <c r="R285" s="137" t="s">
        <v>28</v>
      </c>
      <c r="S285" s="137" t="s">
        <v>29</v>
      </c>
      <c r="T285" s="137" t="s">
        <v>28</v>
      </c>
      <c r="U285" s="137" t="s">
        <v>29</v>
      </c>
      <c r="V285" s="137" t="s">
        <v>28</v>
      </c>
      <c r="W285" s="137" t="s">
        <v>29</v>
      </c>
      <c r="X285" s="137" t="s">
        <v>28</v>
      </c>
      <c r="Y285" s="137" t="s">
        <v>29</v>
      </c>
      <c r="Z285" s="139"/>
    </row>
    <row r="286" spans="1:27" ht="15.75" customHeight="1" x14ac:dyDescent="0.35">
      <c r="A286" s="11">
        <v>10945</v>
      </c>
      <c r="B286" s="11">
        <v>211</v>
      </c>
      <c r="C286" s="93" t="s">
        <v>1058</v>
      </c>
      <c r="D286" s="21" t="s">
        <v>301</v>
      </c>
      <c r="E286" s="23" t="s">
        <v>302</v>
      </c>
      <c r="F286" s="12">
        <v>1</v>
      </c>
      <c r="G286" s="12" t="s">
        <v>60</v>
      </c>
      <c r="H286" s="12">
        <v>1</v>
      </c>
      <c r="I286" s="12" t="s">
        <v>49</v>
      </c>
      <c r="J286" s="14">
        <v>9736</v>
      </c>
      <c r="K286" s="14">
        <v>7980</v>
      </c>
      <c r="L286" s="14">
        <v>8700</v>
      </c>
      <c r="M286" s="14">
        <f t="shared" ref="M286:M287" si="542">(J286+K286+L286)/3*1.1</f>
        <v>9685.8666666666686</v>
      </c>
      <c r="N286" s="14">
        <v>750</v>
      </c>
      <c r="O286" s="14">
        <v>10000</v>
      </c>
      <c r="P286" s="15">
        <v>6.95</v>
      </c>
      <c r="Q286" s="15">
        <f t="shared" ref="Q286:Q287" si="543">O286*P286</f>
        <v>69500</v>
      </c>
      <c r="R286" s="16">
        <f t="shared" ref="R286" si="544">O286/4</f>
        <v>2500</v>
      </c>
      <c r="S286" s="32">
        <f t="shared" ref="S286" si="545">P286*R286</f>
        <v>17375</v>
      </c>
      <c r="T286" s="16">
        <f t="shared" ref="T286" si="546">O286/4</f>
        <v>2500</v>
      </c>
      <c r="U286" s="32">
        <f t="shared" ref="U286" si="547">P286*T286</f>
        <v>17375</v>
      </c>
      <c r="V286" s="16">
        <f t="shared" ref="V286" si="548">O286/4</f>
        <v>2500</v>
      </c>
      <c r="W286" s="32">
        <f t="shared" ref="W286" si="549">V286*P286</f>
        <v>17375</v>
      </c>
      <c r="X286" s="16">
        <f t="shared" ref="X286" si="550">O286/4</f>
        <v>2500</v>
      </c>
      <c r="Y286" s="32">
        <f t="shared" ref="Y286" si="551">P286*X286</f>
        <v>17375</v>
      </c>
      <c r="Z286" s="19"/>
    </row>
    <row r="287" spans="1:27" ht="15.75" customHeight="1" x14ac:dyDescent="0.35">
      <c r="A287" s="11">
        <v>10945</v>
      </c>
      <c r="B287" s="11">
        <v>212</v>
      </c>
      <c r="C287" s="93" t="s">
        <v>1059</v>
      </c>
      <c r="D287" s="21" t="s">
        <v>303</v>
      </c>
      <c r="E287" s="23" t="s">
        <v>304</v>
      </c>
      <c r="F287" s="12">
        <v>1</v>
      </c>
      <c r="G287" s="12" t="s">
        <v>32</v>
      </c>
      <c r="H287" s="12">
        <v>1</v>
      </c>
      <c r="I287" s="12" t="s">
        <v>32</v>
      </c>
      <c r="J287" s="14">
        <v>28800</v>
      </c>
      <c r="K287" s="14">
        <v>29000</v>
      </c>
      <c r="L287" s="14">
        <v>25200</v>
      </c>
      <c r="M287" s="14">
        <f t="shared" si="542"/>
        <v>30433.333333333336</v>
      </c>
      <c r="N287" s="14">
        <v>19000</v>
      </c>
      <c r="O287" s="14">
        <v>12000</v>
      </c>
      <c r="P287" s="15">
        <v>0.12</v>
      </c>
      <c r="Q287" s="15">
        <f t="shared" si="543"/>
        <v>1440</v>
      </c>
      <c r="R287" s="16">
        <v>0</v>
      </c>
      <c r="S287" s="32">
        <f t="shared" ref="S287" si="552">P287*R287</f>
        <v>0</v>
      </c>
      <c r="T287" s="16">
        <v>0</v>
      </c>
      <c r="U287" s="32">
        <f t="shared" ref="U287" si="553">P287*T287</f>
        <v>0</v>
      </c>
      <c r="V287" s="16">
        <v>6000</v>
      </c>
      <c r="W287" s="32">
        <f t="shared" ref="W287" si="554">V287*P287</f>
        <v>720</v>
      </c>
      <c r="X287" s="16">
        <v>6000</v>
      </c>
      <c r="Y287" s="32">
        <f t="shared" ref="Y287" si="555">P287*X287</f>
        <v>720</v>
      </c>
      <c r="Z287" s="19"/>
    </row>
    <row r="288" spans="1:27" ht="19" customHeight="1" x14ac:dyDescent="0.35">
      <c r="A288" s="11">
        <v>10945</v>
      </c>
      <c r="B288" s="11">
        <v>213</v>
      </c>
      <c r="C288" s="93" t="s">
        <v>1060</v>
      </c>
      <c r="D288" s="21" t="s">
        <v>305</v>
      </c>
      <c r="E288" s="36" t="s">
        <v>306</v>
      </c>
      <c r="F288" s="12">
        <v>1</v>
      </c>
      <c r="G288" s="12" t="s">
        <v>32</v>
      </c>
      <c r="H288" s="12">
        <v>1</v>
      </c>
      <c r="I288" s="12" t="s">
        <v>32</v>
      </c>
      <c r="J288" s="14">
        <v>180000</v>
      </c>
      <c r="K288" s="14">
        <v>195500</v>
      </c>
      <c r="L288" s="14">
        <v>164100</v>
      </c>
      <c r="M288" s="14">
        <f t="shared" ref="M288:M314" si="556">(J288+K288+L288)/3*1.1</f>
        <v>197853.33333333334</v>
      </c>
      <c r="N288" s="14">
        <v>21000</v>
      </c>
      <c r="O288" s="14">
        <v>180000</v>
      </c>
      <c r="P288" s="15">
        <v>0.19</v>
      </c>
      <c r="Q288" s="15">
        <f t="shared" ref="Q288:Q299" si="557">O288*P288</f>
        <v>34200</v>
      </c>
      <c r="R288" s="16">
        <f t="shared" ref="R288" si="558">O288/4</f>
        <v>45000</v>
      </c>
      <c r="S288" s="32">
        <f t="shared" ref="S288:S299" si="559">P288*R288</f>
        <v>8550</v>
      </c>
      <c r="T288" s="16">
        <f t="shared" ref="T288" si="560">O288/4</f>
        <v>45000</v>
      </c>
      <c r="U288" s="32">
        <f t="shared" ref="U288" si="561">P288*T288</f>
        <v>8550</v>
      </c>
      <c r="V288" s="16">
        <f t="shared" ref="V288" si="562">O288/4</f>
        <v>45000</v>
      </c>
      <c r="W288" s="32">
        <f t="shared" ref="W288:W299" si="563">V288*P288</f>
        <v>8550</v>
      </c>
      <c r="X288" s="16">
        <f t="shared" ref="X288" si="564">O288/4</f>
        <v>45000</v>
      </c>
      <c r="Y288" s="32">
        <f t="shared" ref="Y288:Y299" si="565">P288*X288</f>
        <v>8550</v>
      </c>
      <c r="Z288" s="19"/>
    </row>
    <row r="289" spans="1:26" ht="19" customHeight="1" x14ac:dyDescent="0.35">
      <c r="A289" s="11">
        <v>10945</v>
      </c>
      <c r="B289" s="11">
        <v>214</v>
      </c>
      <c r="C289" s="93" t="s">
        <v>1061</v>
      </c>
      <c r="D289" s="21"/>
      <c r="E289" s="36" t="s">
        <v>596</v>
      </c>
      <c r="F289" s="12">
        <v>2</v>
      </c>
      <c r="G289" s="12" t="s">
        <v>32</v>
      </c>
      <c r="H289" s="12">
        <v>1</v>
      </c>
      <c r="I289" s="12" t="s">
        <v>32</v>
      </c>
      <c r="J289" s="14">
        <v>97200</v>
      </c>
      <c r="K289" s="14">
        <v>54500</v>
      </c>
      <c r="L289" s="14">
        <v>59400</v>
      </c>
      <c r="M289" s="14">
        <f t="shared" si="556"/>
        <v>77403.333333333343</v>
      </c>
      <c r="N289" s="14">
        <v>21000</v>
      </c>
      <c r="O289" s="14">
        <v>60000</v>
      </c>
      <c r="P289" s="15">
        <v>0.75</v>
      </c>
      <c r="Q289" s="15">
        <f t="shared" si="557"/>
        <v>45000</v>
      </c>
      <c r="R289" s="16">
        <v>0</v>
      </c>
      <c r="S289" s="32">
        <f t="shared" si="559"/>
        <v>0</v>
      </c>
      <c r="T289" s="16">
        <v>20000</v>
      </c>
      <c r="U289" s="32">
        <f t="shared" ref="U289" si="566">T289*P289</f>
        <v>15000</v>
      </c>
      <c r="V289" s="16">
        <v>20000</v>
      </c>
      <c r="W289" s="32">
        <f t="shared" si="563"/>
        <v>15000</v>
      </c>
      <c r="X289" s="16">
        <v>20000</v>
      </c>
      <c r="Y289" s="32">
        <f t="shared" si="565"/>
        <v>15000</v>
      </c>
      <c r="Z289" s="19"/>
    </row>
    <row r="290" spans="1:26" ht="19" customHeight="1" x14ac:dyDescent="0.35">
      <c r="A290" s="11">
        <v>10945</v>
      </c>
      <c r="B290" s="11">
        <v>215</v>
      </c>
      <c r="C290" s="93" t="s">
        <v>1062</v>
      </c>
      <c r="D290" s="21" t="s">
        <v>307</v>
      </c>
      <c r="E290" s="33" t="s">
        <v>820</v>
      </c>
      <c r="F290" s="12">
        <v>1</v>
      </c>
      <c r="G290" s="12" t="s">
        <v>45</v>
      </c>
      <c r="H290" s="12">
        <v>1</v>
      </c>
      <c r="I290" s="12" t="s">
        <v>66</v>
      </c>
      <c r="J290" s="14">
        <v>30</v>
      </c>
      <c r="K290" s="14">
        <v>12</v>
      </c>
      <c r="L290" s="14">
        <v>60</v>
      </c>
      <c r="M290" s="14">
        <f t="shared" si="556"/>
        <v>37.400000000000006</v>
      </c>
      <c r="N290" s="14">
        <v>0</v>
      </c>
      <c r="O290" s="14">
        <v>40</v>
      </c>
      <c r="P290" s="15">
        <v>16.5</v>
      </c>
      <c r="Q290" s="15">
        <f t="shared" si="557"/>
        <v>660</v>
      </c>
      <c r="R290" s="16">
        <f t="shared" ref="R290" si="567">O290/4</f>
        <v>10</v>
      </c>
      <c r="S290" s="32">
        <f t="shared" ref="S290" si="568">P290*R290</f>
        <v>165</v>
      </c>
      <c r="T290" s="16">
        <f t="shared" ref="T290" si="569">O290/4</f>
        <v>10</v>
      </c>
      <c r="U290" s="32">
        <f t="shared" ref="U290" si="570">P290*T290</f>
        <v>165</v>
      </c>
      <c r="V290" s="16">
        <f t="shared" ref="V290" si="571">O290/4</f>
        <v>10</v>
      </c>
      <c r="W290" s="32">
        <f t="shared" ref="W290" si="572">V290*P290</f>
        <v>165</v>
      </c>
      <c r="X290" s="16">
        <f t="shared" ref="X290" si="573">O290/4</f>
        <v>10</v>
      </c>
      <c r="Y290" s="32">
        <f t="shared" ref="Y290" si="574">P290*X290</f>
        <v>165</v>
      </c>
      <c r="Z290" s="19"/>
    </row>
    <row r="291" spans="1:26" ht="15.75" customHeight="1" x14ac:dyDescent="0.35">
      <c r="A291" s="11">
        <v>10945</v>
      </c>
      <c r="B291" s="11">
        <v>216</v>
      </c>
      <c r="C291" s="93" t="s">
        <v>1063</v>
      </c>
      <c r="D291" s="21" t="s">
        <v>308</v>
      </c>
      <c r="E291" s="40" t="s">
        <v>309</v>
      </c>
      <c r="F291" s="12">
        <v>1</v>
      </c>
      <c r="G291" s="12" t="s">
        <v>32</v>
      </c>
      <c r="H291" s="12">
        <v>1</v>
      </c>
      <c r="I291" s="12" t="s">
        <v>32</v>
      </c>
      <c r="J291" s="14">
        <v>7200</v>
      </c>
      <c r="K291" s="14">
        <v>4000</v>
      </c>
      <c r="L291" s="14">
        <v>1200</v>
      </c>
      <c r="M291" s="14">
        <f t="shared" si="556"/>
        <v>4546.666666666667</v>
      </c>
      <c r="N291" s="14">
        <v>5000</v>
      </c>
      <c r="O291" s="14">
        <v>0</v>
      </c>
      <c r="P291" s="15">
        <v>0.76</v>
      </c>
      <c r="Q291" s="15">
        <f t="shared" si="557"/>
        <v>0</v>
      </c>
      <c r="R291" s="16">
        <v>0</v>
      </c>
      <c r="S291" s="32">
        <f t="shared" si="559"/>
        <v>0</v>
      </c>
      <c r="T291" s="16">
        <v>0</v>
      </c>
      <c r="U291" s="32">
        <f t="shared" ref="U291:U299" si="575">P291*T291</f>
        <v>0</v>
      </c>
      <c r="V291" s="16">
        <v>0</v>
      </c>
      <c r="W291" s="32">
        <f t="shared" si="563"/>
        <v>0</v>
      </c>
      <c r="X291" s="16">
        <v>0</v>
      </c>
      <c r="Y291" s="32">
        <f t="shared" si="565"/>
        <v>0</v>
      </c>
      <c r="Z291" s="19"/>
    </row>
    <row r="292" spans="1:26" ht="15.75" customHeight="1" x14ac:dyDescent="0.35">
      <c r="A292" s="11">
        <v>10945</v>
      </c>
      <c r="B292" s="11">
        <v>217</v>
      </c>
      <c r="C292" s="93" t="s">
        <v>1064</v>
      </c>
      <c r="D292" s="21" t="s">
        <v>310</v>
      </c>
      <c r="E292" s="40" t="s">
        <v>311</v>
      </c>
      <c r="F292" s="12">
        <v>1</v>
      </c>
      <c r="G292" s="12" t="s">
        <v>32</v>
      </c>
      <c r="H292" s="12">
        <v>1</v>
      </c>
      <c r="I292" s="12" t="s">
        <v>32</v>
      </c>
      <c r="J292" s="14">
        <v>0</v>
      </c>
      <c r="K292" s="14">
        <v>2000</v>
      </c>
      <c r="L292" s="14">
        <v>1000</v>
      </c>
      <c r="M292" s="14">
        <f t="shared" si="556"/>
        <v>1100</v>
      </c>
      <c r="N292" s="14">
        <v>0</v>
      </c>
      <c r="O292" s="14">
        <v>1200</v>
      </c>
      <c r="P292" s="15">
        <v>0.19400000000000001</v>
      </c>
      <c r="Q292" s="15">
        <f t="shared" si="557"/>
        <v>232.8</v>
      </c>
      <c r="R292" s="16">
        <f t="shared" ref="R292" si="576">O292/4</f>
        <v>300</v>
      </c>
      <c r="S292" s="32">
        <f t="shared" ref="S292" si="577">P292*R292</f>
        <v>58.2</v>
      </c>
      <c r="T292" s="16">
        <f t="shared" ref="T292" si="578">O292/4</f>
        <v>300</v>
      </c>
      <c r="U292" s="32">
        <f t="shared" ref="U292" si="579">P292*T292</f>
        <v>58.2</v>
      </c>
      <c r="V292" s="16">
        <f t="shared" ref="V292" si="580">O292/4</f>
        <v>300</v>
      </c>
      <c r="W292" s="32">
        <f t="shared" ref="W292" si="581">V292*P292</f>
        <v>58.2</v>
      </c>
      <c r="X292" s="16">
        <f t="shared" ref="X292" si="582">O292/4</f>
        <v>300</v>
      </c>
      <c r="Y292" s="32">
        <f t="shared" ref="Y292" si="583">P292*X292</f>
        <v>58.2</v>
      </c>
      <c r="Z292" s="19"/>
    </row>
    <row r="293" spans="1:26" ht="15.75" customHeight="1" x14ac:dyDescent="0.35">
      <c r="A293" s="11">
        <v>10945</v>
      </c>
      <c r="B293" s="11">
        <v>218</v>
      </c>
      <c r="C293" s="93" t="s">
        <v>1065</v>
      </c>
      <c r="D293" s="21" t="s">
        <v>312</v>
      </c>
      <c r="E293" s="33" t="s">
        <v>313</v>
      </c>
      <c r="F293" s="12">
        <v>1</v>
      </c>
      <c r="G293" s="12" t="s">
        <v>32</v>
      </c>
      <c r="H293" s="12">
        <v>1</v>
      </c>
      <c r="I293" s="12" t="s">
        <v>32</v>
      </c>
      <c r="J293" s="14">
        <v>4800</v>
      </c>
      <c r="K293" s="14">
        <v>10000</v>
      </c>
      <c r="L293" s="14">
        <v>3600</v>
      </c>
      <c r="M293" s="14">
        <f t="shared" si="556"/>
        <v>6746.666666666667</v>
      </c>
      <c r="N293" s="14">
        <v>3000</v>
      </c>
      <c r="O293" s="14">
        <v>3800</v>
      </c>
      <c r="P293" s="15">
        <v>0.28999999999999998</v>
      </c>
      <c r="Q293" s="15">
        <f t="shared" si="557"/>
        <v>1102</v>
      </c>
      <c r="R293" s="16">
        <v>0</v>
      </c>
      <c r="S293" s="32">
        <f t="shared" si="559"/>
        <v>0</v>
      </c>
      <c r="T293" s="16">
        <v>800</v>
      </c>
      <c r="U293" s="32">
        <f t="shared" si="575"/>
        <v>231.99999999999997</v>
      </c>
      <c r="V293" s="16">
        <v>1500</v>
      </c>
      <c r="W293" s="32">
        <f t="shared" si="563"/>
        <v>434.99999999999994</v>
      </c>
      <c r="X293" s="16">
        <v>1500</v>
      </c>
      <c r="Y293" s="32">
        <f t="shared" si="565"/>
        <v>434.99999999999994</v>
      </c>
      <c r="Z293" s="19"/>
    </row>
    <row r="294" spans="1:26" ht="15.75" customHeight="1" x14ac:dyDescent="0.35">
      <c r="A294" s="11">
        <v>10945</v>
      </c>
      <c r="B294" s="11">
        <v>219</v>
      </c>
      <c r="C294" s="93" t="s">
        <v>1066</v>
      </c>
      <c r="D294" s="21" t="s">
        <v>314</v>
      </c>
      <c r="E294" s="33" t="s">
        <v>315</v>
      </c>
      <c r="F294" s="12">
        <v>1</v>
      </c>
      <c r="G294" s="12" t="s">
        <v>32</v>
      </c>
      <c r="H294" s="12">
        <v>1</v>
      </c>
      <c r="I294" s="12" t="s">
        <v>32</v>
      </c>
      <c r="J294" s="14">
        <v>21600</v>
      </c>
      <c r="K294" s="14">
        <v>24000</v>
      </c>
      <c r="L294" s="14">
        <v>23400</v>
      </c>
      <c r="M294" s="14">
        <f t="shared" si="556"/>
        <v>25300.000000000004</v>
      </c>
      <c r="N294" s="14">
        <v>1500</v>
      </c>
      <c r="O294" s="14">
        <v>24000</v>
      </c>
      <c r="P294" s="15">
        <v>0.27</v>
      </c>
      <c r="Q294" s="15">
        <f t="shared" si="557"/>
        <v>6480</v>
      </c>
      <c r="R294" s="16">
        <f t="shared" ref="R294" si="584">O294/4</f>
        <v>6000</v>
      </c>
      <c r="S294" s="32">
        <f t="shared" si="559"/>
        <v>1620</v>
      </c>
      <c r="T294" s="16">
        <f t="shared" ref="T294" si="585">O294/4</f>
        <v>6000</v>
      </c>
      <c r="U294" s="32">
        <f t="shared" si="575"/>
        <v>1620</v>
      </c>
      <c r="V294" s="16">
        <f t="shared" ref="V294" si="586">O294/4</f>
        <v>6000</v>
      </c>
      <c r="W294" s="32">
        <f t="shared" si="563"/>
        <v>1620</v>
      </c>
      <c r="X294" s="16">
        <f t="shared" ref="X294" si="587">O294/4</f>
        <v>6000</v>
      </c>
      <c r="Y294" s="32">
        <f t="shared" si="565"/>
        <v>1620</v>
      </c>
      <c r="Z294" s="19"/>
    </row>
    <row r="295" spans="1:26" ht="15.75" customHeight="1" x14ac:dyDescent="0.35">
      <c r="A295" s="11">
        <v>10945</v>
      </c>
      <c r="B295" s="11">
        <v>220</v>
      </c>
      <c r="C295" s="93" t="s">
        <v>1067</v>
      </c>
      <c r="D295" s="21" t="s">
        <v>316</v>
      </c>
      <c r="E295" s="36" t="s">
        <v>663</v>
      </c>
      <c r="F295" s="12">
        <v>1</v>
      </c>
      <c r="G295" s="12" t="s">
        <v>45</v>
      </c>
      <c r="H295" s="12">
        <v>1</v>
      </c>
      <c r="I295" s="12" t="s">
        <v>46</v>
      </c>
      <c r="J295" s="14">
        <v>180</v>
      </c>
      <c r="K295" s="14">
        <v>120</v>
      </c>
      <c r="L295" s="14">
        <v>98</v>
      </c>
      <c r="M295" s="14">
        <f t="shared" si="556"/>
        <v>145.93333333333334</v>
      </c>
      <c r="N295" s="122">
        <v>89</v>
      </c>
      <c r="O295" s="14">
        <v>60</v>
      </c>
      <c r="P295" s="15">
        <v>4.5</v>
      </c>
      <c r="Q295" s="15">
        <f t="shared" si="557"/>
        <v>270</v>
      </c>
      <c r="R295" s="16">
        <v>0</v>
      </c>
      <c r="S295" s="32">
        <f t="shared" si="559"/>
        <v>0</v>
      </c>
      <c r="T295" s="16">
        <v>0</v>
      </c>
      <c r="U295" s="32">
        <f t="shared" si="575"/>
        <v>0</v>
      </c>
      <c r="V295" s="16">
        <v>60</v>
      </c>
      <c r="W295" s="32">
        <f t="shared" si="563"/>
        <v>270</v>
      </c>
      <c r="X295" s="16">
        <v>0</v>
      </c>
      <c r="Y295" s="32">
        <f t="shared" si="565"/>
        <v>0</v>
      </c>
      <c r="Z295" s="19"/>
    </row>
    <row r="296" spans="1:26" ht="15.75" customHeight="1" x14ac:dyDescent="0.35">
      <c r="A296" s="11">
        <v>10945</v>
      </c>
      <c r="B296" s="11">
        <v>221</v>
      </c>
      <c r="C296" s="93" t="s">
        <v>1068</v>
      </c>
      <c r="D296" s="21" t="s">
        <v>318</v>
      </c>
      <c r="E296" s="33" t="s">
        <v>319</v>
      </c>
      <c r="F296" s="12">
        <v>1</v>
      </c>
      <c r="G296" s="12" t="s">
        <v>32</v>
      </c>
      <c r="H296" s="12">
        <v>1</v>
      </c>
      <c r="I296" s="12" t="s">
        <v>32</v>
      </c>
      <c r="J296" s="14">
        <v>20400</v>
      </c>
      <c r="K296" s="14">
        <v>23000</v>
      </c>
      <c r="L296" s="14">
        <v>21600</v>
      </c>
      <c r="M296" s="14">
        <f t="shared" si="556"/>
        <v>23833.333333333336</v>
      </c>
      <c r="N296" s="14">
        <v>12000</v>
      </c>
      <c r="O296" s="14">
        <v>12000</v>
      </c>
      <c r="P296" s="15">
        <v>0.13</v>
      </c>
      <c r="Q296" s="15">
        <f t="shared" si="557"/>
        <v>1560</v>
      </c>
      <c r="R296" s="16">
        <v>0</v>
      </c>
      <c r="S296" s="32">
        <f t="shared" si="559"/>
        <v>0</v>
      </c>
      <c r="T296" s="16">
        <v>0</v>
      </c>
      <c r="U296" s="32">
        <f t="shared" si="575"/>
        <v>0</v>
      </c>
      <c r="V296" s="16">
        <v>6000</v>
      </c>
      <c r="W296" s="32">
        <f t="shared" si="563"/>
        <v>780</v>
      </c>
      <c r="X296" s="16">
        <v>6000</v>
      </c>
      <c r="Y296" s="32">
        <f t="shared" si="565"/>
        <v>780</v>
      </c>
      <c r="Z296" s="19"/>
    </row>
    <row r="297" spans="1:26" ht="15.75" customHeight="1" x14ac:dyDescent="0.35">
      <c r="A297" s="11">
        <v>10945</v>
      </c>
      <c r="B297" s="11">
        <v>222</v>
      </c>
      <c r="C297" s="93" t="s">
        <v>1069</v>
      </c>
      <c r="D297" s="21" t="s">
        <v>320</v>
      </c>
      <c r="E297" s="33" t="s">
        <v>826</v>
      </c>
      <c r="F297" s="12">
        <v>1</v>
      </c>
      <c r="G297" s="12" t="s">
        <v>45</v>
      </c>
      <c r="H297" s="12">
        <v>1</v>
      </c>
      <c r="I297" s="12" t="s">
        <v>66</v>
      </c>
      <c r="J297" s="14"/>
      <c r="K297" s="14">
        <v>60</v>
      </c>
      <c r="L297" s="14">
        <v>48</v>
      </c>
      <c r="M297" s="14">
        <f>(J297+K297+L297)/2*1.1</f>
        <v>59.400000000000006</v>
      </c>
      <c r="N297" s="14">
        <v>0</v>
      </c>
      <c r="O297" s="14">
        <v>60</v>
      </c>
      <c r="P297" s="15">
        <v>191.66</v>
      </c>
      <c r="Q297" s="15">
        <f t="shared" si="557"/>
        <v>11499.6</v>
      </c>
      <c r="R297" s="16">
        <f t="shared" ref="R297" si="588">O297/4</f>
        <v>15</v>
      </c>
      <c r="S297" s="32">
        <f t="shared" si="559"/>
        <v>2874.9</v>
      </c>
      <c r="T297" s="16">
        <f t="shared" ref="T297" si="589">O297/4</f>
        <v>15</v>
      </c>
      <c r="U297" s="32">
        <f t="shared" si="575"/>
        <v>2874.9</v>
      </c>
      <c r="V297" s="16">
        <f t="shared" ref="V297" si="590">O297/4</f>
        <v>15</v>
      </c>
      <c r="W297" s="32">
        <f t="shared" si="563"/>
        <v>2874.9</v>
      </c>
      <c r="X297" s="16">
        <f t="shared" ref="X297" si="591">O297/4</f>
        <v>15</v>
      </c>
      <c r="Y297" s="32">
        <f t="shared" si="565"/>
        <v>2874.9</v>
      </c>
      <c r="Z297" s="19"/>
    </row>
    <row r="298" spans="1:26" ht="15.75" customHeight="1" x14ac:dyDescent="0.35">
      <c r="A298" s="11">
        <v>10945</v>
      </c>
      <c r="B298" s="11">
        <v>223</v>
      </c>
      <c r="C298" s="93" t="s">
        <v>1070</v>
      </c>
      <c r="D298" s="21" t="s">
        <v>320</v>
      </c>
      <c r="E298" s="33" t="s">
        <v>739</v>
      </c>
      <c r="F298" s="12">
        <v>1</v>
      </c>
      <c r="G298" s="12" t="s">
        <v>32</v>
      </c>
      <c r="H298" s="12">
        <v>1</v>
      </c>
      <c r="I298" s="12" t="s">
        <v>32</v>
      </c>
      <c r="J298" s="14">
        <v>6600</v>
      </c>
      <c r="K298" s="14">
        <v>6000</v>
      </c>
      <c r="L298" s="14">
        <v>1200</v>
      </c>
      <c r="M298" s="14">
        <f t="shared" si="556"/>
        <v>5060</v>
      </c>
      <c r="N298" s="14">
        <v>1250</v>
      </c>
      <c r="O298" s="14">
        <v>3800</v>
      </c>
      <c r="P298" s="15">
        <v>2.8969999999999998</v>
      </c>
      <c r="Q298" s="15">
        <f t="shared" si="557"/>
        <v>11008.599999999999</v>
      </c>
      <c r="R298" s="16">
        <v>800</v>
      </c>
      <c r="S298" s="32">
        <f t="shared" si="559"/>
        <v>2317.6</v>
      </c>
      <c r="T298" s="16">
        <v>1000</v>
      </c>
      <c r="U298" s="32">
        <f t="shared" si="575"/>
        <v>2897</v>
      </c>
      <c r="V298" s="16">
        <v>1000</v>
      </c>
      <c r="W298" s="32">
        <f t="shared" si="563"/>
        <v>2897</v>
      </c>
      <c r="X298" s="16">
        <v>1000</v>
      </c>
      <c r="Y298" s="32">
        <f t="shared" si="565"/>
        <v>2897</v>
      </c>
      <c r="Z298" s="19"/>
    </row>
    <row r="299" spans="1:26" ht="15.75" customHeight="1" x14ac:dyDescent="0.35">
      <c r="A299" s="11">
        <v>10945</v>
      </c>
      <c r="B299" s="11">
        <v>224</v>
      </c>
      <c r="C299" s="93" t="s">
        <v>1071</v>
      </c>
      <c r="D299" s="21" t="s">
        <v>320</v>
      </c>
      <c r="E299" s="23" t="s">
        <v>740</v>
      </c>
      <c r="F299" s="12">
        <v>1</v>
      </c>
      <c r="G299" s="12" t="s">
        <v>62</v>
      </c>
      <c r="H299" s="12">
        <v>1</v>
      </c>
      <c r="I299" s="12" t="s">
        <v>62</v>
      </c>
      <c r="J299" s="14">
        <v>4800</v>
      </c>
      <c r="K299" s="14">
        <v>7000</v>
      </c>
      <c r="L299" s="14">
        <v>11000</v>
      </c>
      <c r="M299" s="14">
        <f t="shared" si="556"/>
        <v>8360</v>
      </c>
      <c r="N299" s="14">
        <v>6000</v>
      </c>
      <c r="O299" s="14">
        <v>2400</v>
      </c>
      <c r="P299" s="15">
        <v>0.46</v>
      </c>
      <c r="Q299" s="15">
        <f t="shared" si="557"/>
        <v>1104</v>
      </c>
      <c r="R299" s="16">
        <v>0</v>
      </c>
      <c r="S299" s="32">
        <f t="shared" si="559"/>
        <v>0</v>
      </c>
      <c r="T299" s="16">
        <v>0</v>
      </c>
      <c r="U299" s="32">
        <f t="shared" si="575"/>
        <v>0</v>
      </c>
      <c r="V299" s="16">
        <v>0</v>
      </c>
      <c r="W299" s="32">
        <f t="shared" si="563"/>
        <v>0</v>
      </c>
      <c r="X299" s="16">
        <v>2400</v>
      </c>
      <c r="Y299" s="32">
        <f t="shared" si="565"/>
        <v>1104</v>
      </c>
      <c r="Z299" s="19"/>
    </row>
    <row r="300" spans="1:26" ht="15.75" customHeight="1" x14ac:dyDescent="0.35">
      <c r="A300" s="11">
        <v>10945</v>
      </c>
      <c r="B300" s="11">
        <v>225</v>
      </c>
      <c r="C300" s="93" t="s">
        <v>1072</v>
      </c>
      <c r="D300" s="21" t="s">
        <v>321</v>
      </c>
      <c r="E300" s="33" t="s">
        <v>809</v>
      </c>
      <c r="F300" s="12">
        <v>1</v>
      </c>
      <c r="G300" s="12" t="s">
        <v>62</v>
      </c>
      <c r="H300" s="12">
        <v>1</v>
      </c>
      <c r="I300" s="12" t="s">
        <v>62</v>
      </c>
      <c r="J300" s="14">
        <v>64680</v>
      </c>
      <c r="K300" s="14">
        <v>48300</v>
      </c>
      <c r="L300" s="14">
        <v>69200</v>
      </c>
      <c r="M300" s="14">
        <f t="shared" si="556"/>
        <v>66799.333333333343</v>
      </c>
      <c r="N300" s="14">
        <v>2400</v>
      </c>
      <c r="O300" s="14">
        <v>64000</v>
      </c>
      <c r="P300" s="15">
        <v>3.48</v>
      </c>
      <c r="Q300" s="15">
        <f t="shared" si="537"/>
        <v>222720</v>
      </c>
      <c r="R300" s="16">
        <f t="shared" si="517"/>
        <v>16000</v>
      </c>
      <c r="S300" s="32">
        <f t="shared" si="505"/>
        <v>55680</v>
      </c>
      <c r="T300" s="16">
        <f t="shared" si="518"/>
        <v>16000</v>
      </c>
      <c r="U300" s="32">
        <f t="shared" si="506"/>
        <v>55680</v>
      </c>
      <c r="V300" s="16">
        <f t="shared" si="519"/>
        <v>16000</v>
      </c>
      <c r="W300" s="32">
        <f t="shared" si="507"/>
        <v>55680</v>
      </c>
      <c r="X300" s="16">
        <f t="shared" si="520"/>
        <v>16000</v>
      </c>
      <c r="Y300" s="32">
        <f t="shared" si="508"/>
        <v>55680</v>
      </c>
      <c r="Z300" s="19"/>
    </row>
    <row r="301" spans="1:26" ht="15.75" customHeight="1" x14ac:dyDescent="0.35">
      <c r="A301" s="11">
        <v>10945</v>
      </c>
      <c r="B301" s="11">
        <v>226</v>
      </c>
      <c r="C301" s="93" t="s">
        <v>1073</v>
      </c>
      <c r="D301" s="21" t="s">
        <v>322</v>
      </c>
      <c r="E301" s="22" t="s">
        <v>741</v>
      </c>
      <c r="F301" s="12">
        <v>1</v>
      </c>
      <c r="G301" s="12" t="s">
        <v>75</v>
      </c>
      <c r="H301" s="12">
        <v>1</v>
      </c>
      <c r="I301" s="12" t="s">
        <v>49</v>
      </c>
      <c r="J301" s="14">
        <v>24</v>
      </c>
      <c r="K301" s="14">
        <v>5</v>
      </c>
      <c r="L301" s="14"/>
      <c r="M301" s="14">
        <f t="shared" si="556"/>
        <v>10.633333333333333</v>
      </c>
      <c r="N301" s="14">
        <v>0</v>
      </c>
      <c r="O301" s="14">
        <v>12</v>
      </c>
      <c r="P301" s="15">
        <v>67.58</v>
      </c>
      <c r="Q301" s="15">
        <f t="shared" si="537"/>
        <v>810.96</v>
      </c>
      <c r="R301" s="16">
        <v>12</v>
      </c>
      <c r="S301" s="32">
        <f t="shared" si="505"/>
        <v>810.96</v>
      </c>
      <c r="T301" s="16">
        <v>0</v>
      </c>
      <c r="U301" s="32">
        <f t="shared" si="506"/>
        <v>0</v>
      </c>
      <c r="V301" s="16">
        <v>0</v>
      </c>
      <c r="W301" s="32">
        <f t="shared" si="507"/>
        <v>0</v>
      </c>
      <c r="X301" s="16">
        <v>0</v>
      </c>
      <c r="Y301" s="32">
        <f t="shared" si="508"/>
        <v>0</v>
      </c>
      <c r="Z301" s="19"/>
    </row>
    <row r="302" spans="1:26" ht="15.75" customHeight="1" x14ac:dyDescent="0.35">
      <c r="A302" s="11">
        <v>10945</v>
      </c>
      <c r="B302" s="11">
        <v>227</v>
      </c>
      <c r="C302" s="93" t="s">
        <v>1074</v>
      </c>
      <c r="D302" s="21" t="s">
        <v>323</v>
      </c>
      <c r="E302" s="36" t="s">
        <v>324</v>
      </c>
      <c r="F302" s="12">
        <v>1</v>
      </c>
      <c r="G302" s="12" t="s">
        <v>75</v>
      </c>
      <c r="H302" s="12">
        <v>1</v>
      </c>
      <c r="I302" s="12" t="s">
        <v>49</v>
      </c>
      <c r="J302" s="14">
        <v>0</v>
      </c>
      <c r="K302" s="14">
        <v>8</v>
      </c>
      <c r="L302" s="14">
        <v>22</v>
      </c>
      <c r="M302" s="14">
        <f t="shared" si="556"/>
        <v>11</v>
      </c>
      <c r="N302" s="14">
        <v>0</v>
      </c>
      <c r="O302" s="14">
        <v>12</v>
      </c>
      <c r="P302" s="15">
        <v>26.75</v>
      </c>
      <c r="Q302" s="15">
        <f t="shared" si="537"/>
        <v>321</v>
      </c>
      <c r="R302" s="16">
        <v>12</v>
      </c>
      <c r="S302" s="32">
        <f t="shared" ref="S302" si="592">P302*R302</f>
        <v>321</v>
      </c>
      <c r="T302" s="16">
        <v>0</v>
      </c>
      <c r="U302" s="32">
        <f t="shared" ref="U302" si="593">P302*T302</f>
        <v>0</v>
      </c>
      <c r="V302" s="16">
        <v>0</v>
      </c>
      <c r="W302" s="32">
        <f t="shared" ref="W302" si="594">V302*P302</f>
        <v>0</v>
      </c>
      <c r="X302" s="16">
        <v>0</v>
      </c>
      <c r="Y302" s="32">
        <f t="shared" ref="Y302" si="595">P302*X302</f>
        <v>0</v>
      </c>
      <c r="Z302" s="19"/>
    </row>
    <row r="303" spans="1:26" ht="15.75" customHeight="1" x14ac:dyDescent="0.35">
      <c r="A303" s="11">
        <v>10945</v>
      </c>
      <c r="B303" s="11">
        <v>228</v>
      </c>
      <c r="C303" s="93"/>
      <c r="D303" s="21" t="s">
        <v>323</v>
      </c>
      <c r="E303" s="36" t="s">
        <v>1206</v>
      </c>
      <c r="F303" s="12">
        <v>1</v>
      </c>
      <c r="G303" s="12" t="s">
        <v>75</v>
      </c>
      <c r="H303" s="12">
        <v>1</v>
      </c>
      <c r="I303" s="12" t="s">
        <v>49</v>
      </c>
      <c r="J303" s="14"/>
      <c r="K303" s="14"/>
      <c r="L303" s="14">
        <v>12</v>
      </c>
      <c r="M303" s="14">
        <f>(J303+K303+L303)/1*1.1</f>
        <v>13.200000000000001</v>
      </c>
      <c r="N303" s="14">
        <v>0</v>
      </c>
      <c r="O303" s="14">
        <v>12</v>
      </c>
      <c r="P303" s="15">
        <v>23.5</v>
      </c>
      <c r="Q303" s="15">
        <f t="shared" ref="Q303" si="596">O303*P303</f>
        <v>282</v>
      </c>
      <c r="R303" s="16">
        <v>12</v>
      </c>
      <c r="S303" s="32">
        <f t="shared" ref="S303" si="597">P303*R303</f>
        <v>282</v>
      </c>
      <c r="T303" s="16">
        <v>0</v>
      </c>
      <c r="U303" s="32">
        <f t="shared" ref="U303" si="598">P303*T303</f>
        <v>0</v>
      </c>
      <c r="V303" s="16">
        <v>0</v>
      </c>
      <c r="W303" s="32">
        <f t="shared" ref="W303" si="599">V303*P303</f>
        <v>0</v>
      </c>
      <c r="X303" s="16">
        <v>0</v>
      </c>
      <c r="Y303" s="32">
        <f t="shared" ref="Y303" si="600">P303*X303</f>
        <v>0</v>
      </c>
      <c r="Z303" s="19"/>
    </row>
    <row r="304" spans="1:26" ht="15.75" customHeight="1" x14ac:dyDescent="0.35">
      <c r="A304" s="11">
        <v>10945</v>
      </c>
      <c r="B304" s="11">
        <v>229</v>
      </c>
      <c r="C304" s="93" t="s">
        <v>1075</v>
      </c>
      <c r="D304" s="21" t="s">
        <v>325</v>
      </c>
      <c r="E304" s="23" t="s">
        <v>326</v>
      </c>
      <c r="F304" s="12">
        <v>1</v>
      </c>
      <c r="G304" s="12" t="s">
        <v>45</v>
      </c>
      <c r="H304" s="12">
        <v>1</v>
      </c>
      <c r="I304" s="12" t="s">
        <v>46</v>
      </c>
      <c r="J304" s="14">
        <v>180</v>
      </c>
      <c r="K304" s="14">
        <v>0</v>
      </c>
      <c r="L304" s="14">
        <v>60</v>
      </c>
      <c r="M304" s="14">
        <f t="shared" si="556"/>
        <v>88</v>
      </c>
      <c r="N304" s="14">
        <v>70</v>
      </c>
      <c r="O304" s="14">
        <v>20</v>
      </c>
      <c r="P304" s="15">
        <v>8</v>
      </c>
      <c r="Q304" s="15">
        <f t="shared" si="537"/>
        <v>160</v>
      </c>
      <c r="R304" s="16">
        <v>0</v>
      </c>
      <c r="S304" s="32">
        <f t="shared" si="505"/>
        <v>0</v>
      </c>
      <c r="T304" s="16">
        <v>0</v>
      </c>
      <c r="U304" s="32">
        <f t="shared" si="506"/>
        <v>0</v>
      </c>
      <c r="V304" s="16">
        <v>0</v>
      </c>
      <c r="W304" s="32">
        <f t="shared" si="507"/>
        <v>0</v>
      </c>
      <c r="X304" s="16">
        <v>20</v>
      </c>
      <c r="Y304" s="32">
        <f t="shared" si="508"/>
        <v>160</v>
      </c>
      <c r="Z304" s="19"/>
    </row>
    <row r="305" spans="1:27" ht="15.75" customHeight="1" x14ac:dyDescent="0.35">
      <c r="A305" s="11">
        <v>10945</v>
      </c>
      <c r="B305" s="11">
        <v>230</v>
      </c>
      <c r="C305" s="93" t="s">
        <v>1076</v>
      </c>
      <c r="D305" s="21" t="s">
        <v>327</v>
      </c>
      <c r="E305" s="36" t="s">
        <v>828</v>
      </c>
      <c r="F305" s="12">
        <v>1</v>
      </c>
      <c r="G305" s="12" t="s">
        <v>317</v>
      </c>
      <c r="H305" s="12" t="s">
        <v>725</v>
      </c>
      <c r="I305" s="12" t="s">
        <v>715</v>
      </c>
      <c r="J305" s="14">
        <v>48</v>
      </c>
      <c r="K305" s="14">
        <v>46</v>
      </c>
      <c r="L305" s="14">
        <v>24</v>
      </c>
      <c r="M305" s="14">
        <f t="shared" si="556"/>
        <v>43.266666666666673</v>
      </c>
      <c r="N305" s="14">
        <v>0</v>
      </c>
      <c r="O305" s="14">
        <v>40</v>
      </c>
      <c r="P305" s="39">
        <v>100</v>
      </c>
      <c r="Q305" s="15">
        <f t="shared" si="537"/>
        <v>4000</v>
      </c>
      <c r="R305" s="16">
        <f>O305/4</f>
        <v>10</v>
      </c>
      <c r="S305" s="32">
        <f>P305*R305</f>
        <v>1000</v>
      </c>
      <c r="T305" s="16">
        <f>O305/4</f>
        <v>10</v>
      </c>
      <c r="U305" s="32">
        <f>P305*T305</f>
        <v>1000</v>
      </c>
      <c r="V305" s="16">
        <f>O305/4</f>
        <v>10</v>
      </c>
      <c r="W305" s="32">
        <f>P305*V305</f>
        <v>1000</v>
      </c>
      <c r="X305" s="16">
        <f>O305/4</f>
        <v>10</v>
      </c>
      <c r="Y305" s="32">
        <f>P305*X305</f>
        <v>1000</v>
      </c>
      <c r="Z305" s="19"/>
    </row>
    <row r="306" spans="1:27" ht="15.75" customHeight="1" x14ac:dyDescent="0.35">
      <c r="A306" s="11">
        <v>10945</v>
      </c>
      <c r="B306" s="11">
        <v>231</v>
      </c>
      <c r="C306" s="93" t="s">
        <v>1077</v>
      </c>
      <c r="D306" s="21" t="s">
        <v>328</v>
      </c>
      <c r="E306" s="33" t="s">
        <v>329</v>
      </c>
      <c r="F306" s="12">
        <v>1</v>
      </c>
      <c r="G306" s="12" t="s">
        <v>75</v>
      </c>
      <c r="H306" s="12" t="s">
        <v>620</v>
      </c>
      <c r="I306" s="12" t="s">
        <v>49</v>
      </c>
      <c r="J306" s="14">
        <v>24</v>
      </c>
      <c r="K306" s="14">
        <v>76</v>
      </c>
      <c r="L306" s="14">
        <v>26</v>
      </c>
      <c r="M306" s="14">
        <f t="shared" si="556"/>
        <v>46.2</v>
      </c>
      <c r="N306" s="14">
        <v>36</v>
      </c>
      <c r="O306" s="14">
        <v>12</v>
      </c>
      <c r="P306" s="39">
        <v>85</v>
      </c>
      <c r="Q306" s="15">
        <f t="shared" si="537"/>
        <v>1020</v>
      </c>
      <c r="R306" s="16">
        <v>0</v>
      </c>
      <c r="S306" s="32">
        <f t="shared" ref="S306:S309" si="601">P306*R306</f>
        <v>0</v>
      </c>
      <c r="T306" s="16">
        <v>0</v>
      </c>
      <c r="U306" s="32">
        <f t="shared" ref="U306:U309" si="602">P306*T306</f>
        <v>0</v>
      </c>
      <c r="V306" s="16">
        <v>0</v>
      </c>
      <c r="W306" s="32">
        <f t="shared" ref="W306:W309" si="603">P306*V306</f>
        <v>0</v>
      </c>
      <c r="X306" s="16">
        <v>12</v>
      </c>
      <c r="Y306" s="32">
        <f t="shared" ref="Y306:Y309" si="604">P306*X306</f>
        <v>1020</v>
      </c>
      <c r="Z306" s="19"/>
    </row>
    <row r="307" spans="1:27" ht="15.75" customHeight="1" x14ac:dyDescent="0.35">
      <c r="A307" s="11">
        <v>10945</v>
      </c>
      <c r="B307" s="11">
        <v>232</v>
      </c>
      <c r="C307" s="93" t="s">
        <v>1078</v>
      </c>
      <c r="D307" s="21" t="s">
        <v>330</v>
      </c>
      <c r="E307" s="23" t="s">
        <v>1207</v>
      </c>
      <c r="F307" s="12">
        <v>1</v>
      </c>
      <c r="G307" s="12" t="s">
        <v>75</v>
      </c>
      <c r="H307" s="12" t="s">
        <v>718</v>
      </c>
      <c r="I307" s="12" t="s">
        <v>49</v>
      </c>
      <c r="J307" s="14">
        <v>158</v>
      </c>
      <c r="K307" s="14">
        <v>145</v>
      </c>
      <c r="L307" s="14">
        <v>120</v>
      </c>
      <c r="M307" s="14">
        <f t="shared" si="556"/>
        <v>155.10000000000002</v>
      </c>
      <c r="N307" s="14">
        <v>84</v>
      </c>
      <c r="O307" s="14">
        <v>80</v>
      </c>
      <c r="P307" s="39">
        <v>9.73</v>
      </c>
      <c r="Q307" s="15">
        <f t="shared" si="537"/>
        <v>778.40000000000009</v>
      </c>
      <c r="R307" s="16">
        <v>0</v>
      </c>
      <c r="S307" s="32">
        <f t="shared" si="601"/>
        <v>0</v>
      </c>
      <c r="T307" s="16">
        <v>0</v>
      </c>
      <c r="U307" s="32">
        <f t="shared" si="602"/>
        <v>0</v>
      </c>
      <c r="V307" s="16">
        <v>80</v>
      </c>
      <c r="W307" s="32">
        <f t="shared" si="603"/>
        <v>778.40000000000009</v>
      </c>
      <c r="X307" s="16">
        <v>0</v>
      </c>
      <c r="Y307" s="32">
        <f t="shared" si="604"/>
        <v>0</v>
      </c>
      <c r="Z307" s="19"/>
    </row>
    <row r="308" spans="1:27" ht="15.75" customHeight="1" x14ac:dyDescent="0.35">
      <c r="A308" s="11">
        <v>10945</v>
      </c>
      <c r="B308" s="11">
        <v>233</v>
      </c>
      <c r="C308" s="93" t="s">
        <v>1079</v>
      </c>
      <c r="D308" s="13" t="s">
        <v>330</v>
      </c>
      <c r="E308" s="33" t="s">
        <v>810</v>
      </c>
      <c r="F308" s="12">
        <v>1</v>
      </c>
      <c r="G308" s="12" t="s">
        <v>75</v>
      </c>
      <c r="H308" s="12">
        <v>1</v>
      </c>
      <c r="I308" s="12" t="s">
        <v>49</v>
      </c>
      <c r="J308" s="14">
        <v>170</v>
      </c>
      <c r="K308" s="14">
        <v>180</v>
      </c>
      <c r="L308" s="14">
        <v>230</v>
      </c>
      <c r="M308" s="14">
        <f t="shared" si="556"/>
        <v>212.66666666666669</v>
      </c>
      <c r="N308" s="14">
        <v>48</v>
      </c>
      <c r="O308" s="14">
        <v>160</v>
      </c>
      <c r="P308" s="39">
        <v>82</v>
      </c>
      <c r="Q308" s="15">
        <f t="shared" si="537"/>
        <v>13120</v>
      </c>
      <c r="R308" s="16">
        <v>0</v>
      </c>
      <c r="S308" s="32">
        <f t="shared" si="601"/>
        <v>0</v>
      </c>
      <c r="T308" s="16">
        <v>60</v>
      </c>
      <c r="U308" s="32">
        <f t="shared" si="602"/>
        <v>4920</v>
      </c>
      <c r="V308" s="16">
        <v>50</v>
      </c>
      <c r="W308" s="32">
        <f t="shared" si="603"/>
        <v>4100</v>
      </c>
      <c r="X308" s="16">
        <v>50</v>
      </c>
      <c r="Y308" s="32">
        <f t="shared" si="604"/>
        <v>4100</v>
      </c>
      <c r="Z308" s="19"/>
    </row>
    <row r="309" spans="1:27" ht="15.75" customHeight="1" x14ac:dyDescent="0.35">
      <c r="A309" s="11">
        <v>10945</v>
      </c>
      <c r="B309" s="11">
        <v>234</v>
      </c>
      <c r="C309" s="93" t="s">
        <v>1080</v>
      </c>
      <c r="D309" s="21" t="s">
        <v>331</v>
      </c>
      <c r="E309" s="33" t="s">
        <v>332</v>
      </c>
      <c r="F309" s="12">
        <v>1</v>
      </c>
      <c r="G309" s="12" t="s">
        <v>32</v>
      </c>
      <c r="H309" s="12">
        <v>1</v>
      </c>
      <c r="I309" s="12" t="s">
        <v>32</v>
      </c>
      <c r="J309" s="14">
        <v>20400</v>
      </c>
      <c r="K309" s="14">
        <v>18000</v>
      </c>
      <c r="L309" s="14">
        <v>12900</v>
      </c>
      <c r="M309" s="14">
        <f t="shared" si="556"/>
        <v>18810</v>
      </c>
      <c r="N309" s="14">
        <v>9000</v>
      </c>
      <c r="O309" s="14">
        <v>10000</v>
      </c>
      <c r="P309" s="39">
        <v>0.35</v>
      </c>
      <c r="Q309" s="15">
        <f t="shared" si="537"/>
        <v>3500</v>
      </c>
      <c r="R309" s="16">
        <v>0</v>
      </c>
      <c r="S309" s="32">
        <f t="shared" si="601"/>
        <v>0</v>
      </c>
      <c r="T309" s="16">
        <v>0</v>
      </c>
      <c r="U309" s="32">
        <f t="shared" si="602"/>
        <v>0</v>
      </c>
      <c r="V309" s="16">
        <v>5000</v>
      </c>
      <c r="W309" s="32">
        <f t="shared" si="603"/>
        <v>1750</v>
      </c>
      <c r="X309" s="16">
        <v>5000</v>
      </c>
      <c r="Y309" s="32">
        <f t="shared" si="604"/>
        <v>1750</v>
      </c>
      <c r="Z309" s="19"/>
    </row>
    <row r="310" spans="1:27" ht="15.75" customHeight="1" x14ac:dyDescent="0.35">
      <c r="A310" s="11">
        <v>10945</v>
      </c>
      <c r="B310" s="11">
        <v>235</v>
      </c>
      <c r="C310" s="93" t="s">
        <v>1081</v>
      </c>
      <c r="D310" s="21" t="s">
        <v>333</v>
      </c>
      <c r="E310" s="36" t="s">
        <v>334</v>
      </c>
      <c r="F310" s="12">
        <v>1</v>
      </c>
      <c r="G310" s="12" t="s">
        <v>32</v>
      </c>
      <c r="H310" s="12">
        <v>1</v>
      </c>
      <c r="I310" s="12" t="s">
        <v>32</v>
      </c>
      <c r="J310" s="14">
        <v>600</v>
      </c>
      <c r="K310" s="14">
        <v>0</v>
      </c>
      <c r="L310" s="14">
        <v>750</v>
      </c>
      <c r="M310" s="14">
        <f t="shared" si="556"/>
        <v>495.00000000000006</v>
      </c>
      <c r="N310" s="14">
        <v>500</v>
      </c>
      <c r="O310" s="14">
        <v>0</v>
      </c>
      <c r="P310" s="39">
        <v>0.7</v>
      </c>
      <c r="Q310" s="15">
        <f t="shared" si="537"/>
        <v>0</v>
      </c>
      <c r="R310" s="16">
        <v>0</v>
      </c>
      <c r="S310" s="32">
        <f t="shared" ref="S310" si="605">P310*R310</f>
        <v>0</v>
      </c>
      <c r="T310" s="16">
        <v>0</v>
      </c>
      <c r="U310" s="32">
        <f t="shared" ref="U310" si="606">P310*T310</f>
        <v>0</v>
      </c>
      <c r="V310" s="16">
        <v>0</v>
      </c>
      <c r="W310" s="32">
        <f t="shared" ref="W310" si="607">P310*V310</f>
        <v>0</v>
      </c>
      <c r="X310" s="16">
        <v>0</v>
      </c>
      <c r="Y310" s="32">
        <f t="shared" ref="Y310" si="608">P310*X310</f>
        <v>0</v>
      </c>
      <c r="Z310" s="19"/>
    </row>
    <row r="311" spans="1:27" ht="15.75" customHeight="1" x14ac:dyDescent="0.35">
      <c r="A311" s="11">
        <v>10945</v>
      </c>
      <c r="B311" s="11">
        <v>236</v>
      </c>
      <c r="C311" s="93" t="s">
        <v>1082</v>
      </c>
      <c r="D311" s="21" t="s">
        <v>335</v>
      </c>
      <c r="E311" s="23" t="s">
        <v>679</v>
      </c>
      <c r="F311" s="12">
        <v>2</v>
      </c>
      <c r="G311" s="12" t="s">
        <v>32</v>
      </c>
      <c r="H311" s="12">
        <v>1</v>
      </c>
      <c r="I311" s="12" t="s">
        <v>32</v>
      </c>
      <c r="J311" s="14">
        <v>1920</v>
      </c>
      <c r="K311" s="14">
        <v>1490</v>
      </c>
      <c r="L311" s="14">
        <v>1590</v>
      </c>
      <c r="M311" s="14">
        <f t="shared" si="556"/>
        <v>1833.3333333333335</v>
      </c>
      <c r="N311" s="14">
        <v>60</v>
      </c>
      <c r="O311" s="14">
        <v>1800</v>
      </c>
      <c r="P311" s="39">
        <v>5.5</v>
      </c>
      <c r="Q311" s="15">
        <f t="shared" si="537"/>
        <v>9900</v>
      </c>
      <c r="R311" s="16">
        <f t="shared" ref="R311" si="609">O311/4</f>
        <v>450</v>
      </c>
      <c r="S311" s="32">
        <f t="shared" ref="S311" si="610">P311*R311</f>
        <v>2475</v>
      </c>
      <c r="T311" s="16">
        <f t="shared" ref="T311" si="611">O311/4</f>
        <v>450</v>
      </c>
      <c r="U311" s="32">
        <f t="shared" ref="U311" si="612">P311*T311</f>
        <v>2475</v>
      </c>
      <c r="V311" s="16">
        <f t="shared" ref="V311" si="613">O311/4</f>
        <v>450</v>
      </c>
      <c r="W311" s="32">
        <f t="shared" ref="W311" si="614">P311*V311</f>
        <v>2475</v>
      </c>
      <c r="X311" s="16">
        <f t="shared" ref="X311" si="615">O311/4</f>
        <v>450</v>
      </c>
      <c r="Y311" s="32">
        <f t="shared" ref="Y311" si="616">P311*X311</f>
        <v>2475</v>
      </c>
      <c r="Z311" s="19"/>
    </row>
    <row r="312" spans="1:27" ht="15.75" customHeight="1" x14ac:dyDescent="0.35">
      <c r="A312" s="11">
        <v>10945</v>
      </c>
      <c r="B312" s="11">
        <v>237</v>
      </c>
      <c r="C312" s="93" t="s">
        <v>1083</v>
      </c>
      <c r="D312" s="21" t="s">
        <v>336</v>
      </c>
      <c r="E312" s="23" t="s">
        <v>337</v>
      </c>
      <c r="F312" s="12">
        <v>1</v>
      </c>
      <c r="G312" s="12" t="s">
        <v>32</v>
      </c>
      <c r="H312" s="12">
        <v>1</v>
      </c>
      <c r="I312" s="12" t="s">
        <v>32</v>
      </c>
      <c r="J312" s="14">
        <v>82800</v>
      </c>
      <c r="K312" s="14">
        <v>65500</v>
      </c>
      <c r="L312" s="14">
        <v>66600</v>
      </c>
      <c r="M312" s="14">
        <f t="shared" si="556"/>
        <v>78796.666666666672</v>
      </c>
      <c r="N312" s="14">
        <v>13000</v>
      </c>
      <c r="O312" s="14">
        <v>66000</v>
      </c>
      <c r="P312" s="39">
        <v>0.25</v>
      </c>
      <c r="Q312" s="15">
        <f t="shared" si="537"/>
        <v>16500</v>
      </c>
      <c r="R312" s="16">
        <v>6000</v>
      </c>
      <c r="S312" s="32">
        <f t="shared" ref="S312:S352" si="617">P312*R312</f>
        <v>1500</v>
      </c>
      <c r="T312" s="16">
        <v>20000</v>
      </c>
      <c r="U312" s="32">
        <f t="shared" ref="U312:U352" si="618">P312*T312</f>
        <v>5000</v>
      </c>
      <c r="V312" s="16">
        <v>20000</v>
      </c>
      <c r="W312" s="32">
        <f t="shared" ref="W312:W352" si="619">P312*V312</f>
        <v>5000</v>
      </c>
      <c r="X312" s="16">
        <v>20000</v>
      </c>
      <c r="Y312" s="32">
        <f t="shared" ref="Y312:Y352" si="620">P312*X312</f>
        <v>5000</v>
      </c>
      <c r="Z312" s="19"/>
    </row>
    <row r="313" spans="1:27" ht="15.75" customHeight="1" x14ac:dyDescent="0.35">
      <c r="A313" s="11">
        <v>10945</v>
      </c>
      <c r="B313" s="11">
        <v>238</v>
      </c>
      <c r="C313" s="93" t="s">
        <v>1084</v>
      </c>
      <c r="D313" s="21" t="s">
        <v>338</v>
      </c>
      <c r="E313" s="23" t="s">
        <v>339</v>
      </c>
      <c r="F313" s="12">
        <v>1</v>
      </c>
      <c r="G313" s="12" t="s">
        <v>32</v>
      </c>
      <c r="H313" s="12">
        <v>1</v>
      </c>
      <c r="I313" s="12" t="s">
        <v>32</v>
      </c>
      <c r="J313" s="14">
        <v>43800</v>
      </c>
      <c r="K313" s="14">
        <v>30000</v>
      </c>
      <c r="L313" s="14">
        <v>15600</v>
      </c>
      <c r="M313" s="14">
        <f t="shared" si="556"/>
        <v>32780</v>
      </c>
      <c r="N313" s="14">
        <v>8000</v>
      </c>
      <c r="O313" s="14">
        <v>24000</v>
      </c>
      <c r="P313" s="39">
        <v>0.42</v>
      </c>
      <c r="Q313" s="15">
        <f t="shared" si="537"/>
        <v>10080</v>
      </c>
      <c r="R313" s="16">
        <v>0</v>
      </c>
      <c r="S313" s="32">
        <f t="shared" ref="S313:S314" si="621">P313*R313</f>
        <v>0</v>
      </c>
      <c r="T313" s="16">
        <v>8000</v>
      </c>
      <c r="U313" s="32">
        <f t="shared" ref="U313:U314" si="622">P313*T313</f>
        <v>3360</v>
      </c>
      <c r="V313" s="16">
        <v>8000</v>
      </c>
      <c r="W313" s="32">
        <f t="shared" ref="W313:W314" si="623">P313*V313</f>
        <v>3360</v>
      </c>
      <c r="X313" s="16">
        <v>8000</v>
      </c>
      <c r="Y313" s="32">
        <f t="shared" ref="Y313:Y314" si="624">P313*X313</f>
        <v>3360</v>
      </c>
      <c r="Z313" s="19"/>
    </row>
    <row r="314" spans="1:27" ht="15.75" customHeight="1" x14ac:dyDescent="0.35">
      <c r="A314" s="11">
        <v>10945</v>
      </c>
      <c r="B314" s="11">
        <v>239</v>
      </c>
      <c r="C314" s="93" t="s">
        <v>1085</v>
      </c>
      <c r="D314" s="21" t="s">
        <v>338</v>
      </c>
      <c r="E314" s="23" t="s">
        <v>817</v>
      </c>
      <c r="F314" s="12">
        <v>1</v>
      </c>
      <c r="G314" s="12" t="s">
        <v>32</v>
      </c>
      <c r="H314" s="12">
        <v>1</v>
      </c>
      <c r="I314" s="12" t="s">
        <v>32</v>
      </c>
      <c r="J314" s="14"/>
      <c r="K314" s="14">
        <v>3000</v>
      </c>
      <c r="L314" s="14"/>
      <c r="M314" s="14">
        <f t="shared" si="556"/>
        <v>1100</v>
      </c>
      <c r="N314" s="14">
        <v>0</v>
      </c>
      <c r="O314" s="14">
        <v>1200</v>
      </c>
      <c r="P314" s="39">
        <v>0.68</v>
      </c>
      <c r="Q314" s="15">
        <f t="shared" si="537"/>
        <v>816.00000000000011</v>
      </c>
      <c r="R314" s="16">
        <v>1200</v>
      </c>
      <c r="S314" s="32">
        <f t="shared" si="621"/>
        <v>816.00000000000011</v>
      </c>
      <c r="T314" s="16">
        <v>0</v>
      </c>
      <c r="U314" s="32">
        <f t="shared" si="622"/>
        <v>0</v>
      </c>
      <c r="V314" s="16">
        <v>0</v>
      </c>
      <c r="W314" s="32">
        <f t="shared" si="623"/>
        <v>0</v>
      </c>
      <c r="X314" s="16">
        <v>0</v>
      </c>
      <c r="Y314" s="32">
        <f t="shared" si="624"/>
        <v>0</v>
      </c>
      <c r="Z314" s="19"/>
    </row>
    <row r="315" spans="1:27" ht="15.75" customHeight="1" x14ac:dyDescent="0.35">
      <c r="A315" s="11">
        <v>10945</v>
      </c>
      <c r="B315" s="11">
        <v>240</v>
      </c>
      <c r="C315" s="93" t="s">
        <v>1086</v>
      </c>
      <c r="D315" s="21" t="s">
        <v>338</v>
      </c>
      <c r="E315" s="23" t="s">
        <v>811</v>
      </c>
      <c r="F315" s="12">
        <v>1</v>
      </c>
      <c r="G315" s="12" t="s">
        <v>32</v>
      </c>
      <c r="H315" s="12">
        <v>1</v>
      </c>
      <c r="I315" s="12" t="s">
        <v>32</v>
      </c>
      <c r="J315" s="14"/>
      <c r="K315" s="14">
        <v>720</v>
      </c>
      <c r="L315" s="14">
        <v>800</v>
      </c>
      <c r="M315" s="14">
        <f>(J315+K315+L315)/2*1.1</f>
        <v>836.00000000000011</v>
      </c>
      <c r="N315" s="14">
        <v>0</v>
      </c>
      <c r="O315" s="14">
        <v>800</v>
      </c>
      <c r="P315" s="39">
        <v>6.16</v>
      </c>
      <c r="Q315" s="15">
        <f t="shared" ref="Q315" si="625">O315*P315</f>
        <v>4928</v>
      </c>
      <c r="R315" s="16">
        <f t="shared" ref="R315" si="626">O315/4</f>
        <v>200</v>
      </c>
      <c r="S315" s="32">
        <f t="shared" ref="S315" si="627">P315*R315</f>
        <v>1232</v>
      </c>
      <c r="T315" s="16">
        <f t="shared" ref="T315" si="628">O315/4</f>
        <v>200</v>
      </c>
      <c r="U315" s="32">
        <f t="shared" ref="U315" si="629">P315*T315</f>
        <v>1232</v>
      </c>
      <c r="V315" s="16">
        <f t="shared" ref="V315" si="630">O315/4</f>
        <v>200</v>
      </c>
      <c r="W315" s="32">
        <f t="shared" ref="W315" si="631">P315*V315</f>
        <v>1232</v>
      </c>
      <c r="X315" s="16">
        <f t="shared" ref="X315" si="632">O315/4</f>
        <v>200</v>
      </c>
      <c r="Y315" s="32">
        <f t="shared" ref="Y315" si="633">P315*X315</f>
        <v>1232</v>
      </c>
      <c r="Z315" s="19"/>
    </row>
    <row r="317" spans="1:27" s="123" customFormat="1" ht="19.5" customHeight="1" x14ac:dyDescent="0.35">
      <c r="B317" s="24"/>
      <c r="C317" s="353" t="s">
        <v>577</v>
      </c>
      <c r="D317" s="353"/>
      <c r="E317" s="353"/>
      <c r="F317" s="142"/>
      <c r="G317" s="26"/>
      <c r="H317" s="26"/>
      <c r="I317" s="128"/>
      <c r="J317" s="127" t="s">
        <v>577</v>
      </c>
      <c r="K317" s="142"/>
      <c r="L317" s="142"/>
      <c r="M317" s="24"/>
      <c r="N317" s="26"/>
      <c r="O317" s="26"/>
      <c r="P317" s="26"/>
      <c r="Q317" s="26" t="s">
        <v>577</v>
      </c>
      <c r="R317" s="24"/>
      <c r="S317" s="27"/>
      <c r="T317" s="28"/>
      <c r="U317" s="28"/>
      <c r="V317" s="28"/>
      <c r="W317" s="28" t="s">
        <v>577</v>
      </c>
      <c r="X317" s="28"/>
      <c r="Y317" s="28"/>
      <c r="Z317" s="28"/>
      <c r="AA317" s="24"/>
    </row>
    <row r="318" spans="1:27" s="140" customFormat="1" ht="17.5" customHeight="1" x14ac:dyDescent="0.35">
      <c r="C318" s="351" t="s">
        <v>578</v>
      </c>
      <c r="D318" s="351"/>
      <c r="E318" s="351"/>
      <c r="F318" s="134"/>
      <c r="G318" s="132"/>
      <c r="H318" s="132"/>
      <c r="J318" s="132" t="s">
        <v>789</v>
      </c>
      <c r="N318" s="132"/>
      <c r="O318" s="132"/>
      <c r="P318" s="132"/>
      <c r="Q318" s="132" t="s">
        <v>790</v>
      </c>
      <c r="T318" s="133"/>
      <c r="U318" s="133"/>
      <c r="V318" s="133"/>
      <c r="W318" s="133" t="s">
        <v>688</v>
      </c>
      <c r="X318" s="133"/>
      <c r="Y318" s="133"/>
      <c r="Z318" s="133"/>
    </row>
    <row r="319" spans="1:27" s="140" customFormat="1" ht="17.5" customHeight="1" x14ac:dyDescent="0.35">
      <c r="C319" s="351" t="s">
        <v>614</v>
      </c>
      <c r="D319" s="351"/>
      <c r="E319" s="351"/>
      <c r="F319" s="134"/>
      <c r="G319" s="132"/>
      <c r="H319" s="132"/>
      <c r="J319" s="132" t="s">
        <v>686</v>
      </c>
      <c r="N319" s="132"/>
      <c r="O319" s="132"/>
      <c r="P319" s="132"/>
      <c r="Q319" s="132" t="s">
        <v>615</v>
      </c>
      <c r="T319" s="133"/>
      <c r="U319" s="133"/>
      <c r="V319" s="133"/>
      <c r="W319" s="133" t="s">
        <v>616</v>
      </c>
      <c r="X319" s="133"/>
      <c r="Y319" s="133"/>
      <c r="Z319" s="133"/>
    </row>
    <row r="320" spans="1:27" s="140" customFormat="1" ht="17.5" customHeight="1" x14ac:dyDescent="0.35">
      <c r="C320" s="351" t="s">
        <v>677</v>
      </c>
      <c r="D320" s="351"/>
      <c r="E320" s="351"/>
      <c r="F320" s="134"/>
      <c r="G320" s="132"/>
      <c r="H320" s="132"/>
      <c r="J320" s="132" t="s">
        <v>687</v>
      </c>
      <c r="N320" s="132"/>
      <c r="O320" s="132"/>
      <c r="P320" s="132"/>
      <c r="Q320" s="132" t="s">
        <v>86</v>
      </c>
      <c r="T320" s="133"/>
      <c r="U320" s="133"/>
      <c r="V320" s="133"/>
      <c r="W320" s="133" t="s">
        <v>87</v>
      </c>
      <c r="X320" s="133"/>
      <c r="Y320" s="133"/>
      <c r="Z320" s="133"/>
    </row>
    <row r="321" spans="1:26" s="118" customFormat="1" ht="17.5" customHeight="1" x14ac:dyDescent="0.35">
      <c r="C321" s="123"/>
      <c r="F321" s="29"/>
      <c r="G321" s="30"/>
      <c r="H321" s="30"/>
      <c r="I321" s="30"/>
      <c r="L321" s="123"/>
      <c r="N321" s="30"/>
      <c r="O321" s="30"/>
      <c r="P321" s="30"/>
      <c r="Q321" s="30"/>
      <c r="T321" s="31"/>
      <c r="U321" s="31"/>
      <c r="V321" s="31"/>
      <c r="W321" s="31"/>
      <c r="X321" s="31"/>
      <c r="Y321" s="31"/>
      <c r="Z321" s="31"/>
    </row>
    <row r="322" spans="1:26" s="141" customFormat="1" ht="27.5" customHeight="1" x14ac:dyDescent="0.3">
      <c r="A322" s="352" t="s">
        <v>1160</v>
      </c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  <c r="O322" s="352"/>
      <c r="P322" s="352"/>
      <c r="Q322" s="352"/>
      <c r="R322" s="352"/>
      <c r="S322" s="352"/>
      <c r="T322" s="352"/>
      <c r="U322" s="352"/>
      <c r="V322" s="352"/>
      <c r="W322" s="352"/>
      <c r="X322" s="352"/>
      <c r="Y322" s="352"/>
      <c r="Z322" s="352"/>
    </row>
    <row r="323" spans="1:26" s="141" customFormat="1" ht="21.5" customHeight="1" x14ac:dyDescent="0.3">
      <c r="A323" s="336" t="s">
        <v>579</v>
      </c>
      <c r="B323" s="336"/>
      <c r="C323" s="336"/>
      <c r="D323" s="336"/>
      <c r="E323" s="336"/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36"/>
      <c r="R323" s="336"/>
      <c r="S323" s="336"/>
      <c r="T323" s="336"/>
      <c r="U323" s="336"/>
      <c r="V323" s="336"/>
      <c r="W323" s="336"/>
      <c r="X323" s="336"/>
      <c r="Y323" s="336"/>
      <c r="Z323" s="336"/>
    </row>
    <row r="324" spans="1:26" s="7" customFormat="1" ht="19" customHeight="1" x14ac:dyDescent="0.3">
      <c r="A324" s="337" t="s">
        <v>13</v>
      </c>
      <c r="B324" s="339" t="s">
        <v>12</v>
      </c>
      <c r="C324" s="341" t="s">
        <v>1158</v>
      </c>
      <c r="D324" s="342" t="s">
        <v>14</v>
      </c>
      <c r="E324" s="344" t="s">
        <v>15</v>
      </c>
      <c r="F324" s="346" t="s">
        <v>776</v>
      </c>
      <c r="G324" s="348" t="s">
        <v>16</v>
      </c>
      <c r="H324" s="349" t="s">
        <v>17</v>
      </c>
      <c r="I324" s="349" t="s">
        <v>18</v>
      </c>
      <c r="J324" s="328" t="s">
        <v>19</v>
      </c>
      <c r="K324" s="328"/>
      <c r="L324" s="328"/>
      <c r="M324" s="330" t="s">
        <v>1161</v>
      </c>
      <c r="N324" s="330" t="s">
        <v>20</v>
      </c>
      <c r="O324" s="330" t="s">
        <v>1162</v>
      </c>
      <c r="P324" s="332" t="s">
        <v>21</v>
      </c>
      <c r="Q324" s="334" t="s">
        <v>22</v>
      </c>
      <c r="R324" s="329" t="s">
        <v>23</v>
      </c>
      <c r="S324" s="329"/>
      <c r="T324" s="329" t="s">
        <v>24</v>
      </c>
      <c r="U324" s="329"/>
      <c r="V324" s="329" t="s">
        <v>25</v>
      </c>
      <c r="W324" s="329"/>
      <c r="X324" s="329" t="s">
        <v>26</v>
      </c>
      <c r="Y324" s="329"/>
      <c r="Z324" s="6" t="s">
        <v>27</v>
      </c>
    </row>
    <row r="325" spans="1:26" s="7" customFormat="1" ht="21" customHeight="1" x14ac:dyDescent="0.3">
      <c r="A325" s="338"/>
      <c r="B325" s="340"/>
      <c r="C325" s="341"/>
      <c r="D325" s="343"/>
      <c r="E325" s="345"/>
      <c r="F325" s="347"/>
      <c r="G325" s="348"/>
      <c r="H325" s="350"/>
      <c r="I325" s="350"/>
      <c r="J325" s="8">
        <v>2561</v>
      </c>
      <c r="K325" s="8">
        <v>2562</v>
      </c>
      <c r="L325" s="8">
        <v>2563</v>
      </c>
      <c r="M325" s="331"/>
      <c r="N325" s="331"/>
      <c r="O325" s="331"/>
      <c r="P325" s="333"/>
      <c r="Q325" s="335"/>
      <c r="R325" s="137" t="s">
        <v>28</v>
      </c>
      <c r="S325" s="137" t="s">
        <v>29</v>
      </c>
      <c r="T325" s="137" t="s">
        <v>28</v>
      </c>
      <c r="U325" s="137" t="s">
        <v>29</v>
      </c>
      <c r="V325" s="137" t="s">
        <v>28</v>
      </c>
      <c r="W325" s="137" t="s">
        <v>29</v>
      </c>
      <c r="X325" s="137" t="s">
        <v>28</v>
      </c>
      <c r="Y325" s="137" t="s">
        <v>29</v>
      </c>
      <c r="Z325" s="139"/>
    </row>
    <row r="326" spans="1:26" ht="15.75" customHeight="1" x14ac:dyDescent="0.35">
      <c r="A326" s="11">
        <v>10945</v>
      </c>
      <c r="B326" s="11">
        <v>241</v>
      </c>
      <c r="C326" s="93" t="s">
        <v>1087</v>
      </c>
      <c r="D326" s="21"/>
      <c r="E326" s="40" t="s">
        <v>664</v>
      </c>
      <c r="F326" s="12">
        <v>1</v>
      </c>
      <c r="G326" s="12" t="s">
        <v>45</v>
      </c>
      <c r="H326" s="12">
        <v>1</v>
      </c>
      <c r="I326" s="12" t="s">
        <v>66</v>
      </c>
      <c r="J326" s="14">
        <v>132</v>
      </c>
      <c r="K326" s="14">
        <v>105</v>
      </c>
      <c r="L326" s="14">
        <v>88</v>
      </c>
      <c r="M326" s="14">
        <f t="shared" ref="M326:M328" si="634">(J326+K326+L326)/3*1.1</f>
        <v>119.16666666666667</v>
      </c>
      <c r="N326" s="14">
        <v>10</v>
      </c>
      <c r="O326" s="14">
        <v>120</v>
      </c>
      <c r="P326" s="39">
        <v>600</v>
      </c>
      <c r="Q326" s="15">
        <f t="shared" ref="Q326:Q328" si="635">O326*P326</f>
        <v>72000</v>
      </c>
      <c r="R326" s="16">
        <f t="shared" ref="R326:R327" si="636">O326/4</f>
        <v>30</v>
      </c>
      <c r="S326" s="32">
        <f t="shared" ref="S326:S328" si="637">P326*R326</f>
        <v>18000</v>
      </c>
      <c r="T326" s="16">
        <f t="shared" ref="T326:T327" si="638">O326/4</f>
        <v>30</v>
      </c>
      <c r="U326" s="32">
        <f t="shared" ref="U326:U328" si="639">P326*T326</f>
        <v>18000</v>
      </c>
      <c r="V326" s="16">
        <f t="shared" ref="V326:V327" si="640">O326/4</f>
        <v>30</v>
      </c>
      <c r="W326" s="32">
        <f t="shared" ref="W326" si="641">P326*V326</f>
        <v>18000</v>
      </c>
      <c r="X326" s="16">
        <f t="shared" ref="X326:X327" si="642">O326/4</f>
        <v>30</v>
      </c>
      <c r="Y326" s="32">
        <f t="shared" ref="Y326:Y328" si="643">P326*X326</f>
        <v>18000</v>
      </c>
      <c r="Z326" s="19"/>
    </row>
    <row r="327" spans="1:26" ht="15.75" customHeight="1" x14ac:dyDescent="0.35">
      <c r="A327" s="11">
        <v>10945</v>
      </c>
      <c r="B327" s="11">
        <v>242</v>
      </c>
      <c r="C327" s="93" t="s">
        <v>1088</v>
      </c>
      <c r="D327" s="21"/>
      <c r="E327" s="40" t="s">
        <v>584</v>
      </c>
      <c r="F327" s="12">
        <v>1</v>
      </c>
      <c r="G327" s="12" t="s">
        <v>45</v>
      </c>
      <c r="H327" s="12">
        <v>1</v>
      </c>
      <c r="I327" s="12" t="s">
        <v>46</v>
      </c>
      <c r="J327" s="14">
        <v>768</v>
      </c>
      <c r="K327" s="14">
        <v>1020</v>
      </c>
      <c r="L327" s="14">
        <v>260</v>
      </c>
      <c r="M327" s="14">
        <f t="shared" si="634"/>
        <v>750.93333333333339</v>
      </c>
      <c r="N327" s="14">
        <v>80</v>
      </c>
      <c r="O327" s="14">
        <v>800</v>
      </c>
      <c r="P327" s="15">
        <v>260</v>
      </c>
      <c r="Q327" s="15">
        <f t="shared" si="635"/>
        <v>208000</v>
      </c>
      <c r="R327" s="16">
        <f t="shared" si="636"/>
        <v>200</v>
      </c>
      <c r="S327" s="32">
        <f t="shared" si="637"/>
        <v>52000</v>
      </c>
      <c r="T327" s="16">
        <f t="shared" si="638"/>
        <v>200</v>
      </c>
      <c r="U327" s="32">
        <f t="shared" si="639"/>
        <v>52000</v>
      </c>
      <c r="V327" s="16">
        <f t="shared" si="640"/>
        <v>200</v>
      </c>
      <c r="W327" s="32">
        <f t="shared" ref="W327" si="644">V327*P327</f>
        <v>52000</v>
      </c>
      <c r="X327" s="16">
        <f t="shared" si="642"/>
        <v>200</v>
      </c>
      <c r="Y327" s="32">
        <f t="shared" si="643"/>
        <v>52000</v>
      </c>
      <c r="Z327" s="19"/>
    </row>
    <row r="328" spans="1:26" ht="15.75" customHeight="1" x14ac:dyDescent="0.35">
      <c r="A328" s="11">
        <v>10945</v>
      </c>
      <c r="B328" s="11">
        <v>243</v>
      </c>
      <c r="C328" s="93" t="s">
        <v>1089</v>
      </c>
      <c r="D328" s="21" t="s">
        <v>340</v>
      </c>
      <c r="E328" s="23" t="s">
        <v>1090</v>
      </c>
      <c r="F328" s="12">
        <v>1</v>
      </c>
      <c r="G328" s="12" t="s">
        <v>45</v>
      </c>
      <c r="H328" s="12">
        <v>1</v>
      </c>
      <c r="I328" s="12" t="s">
        <v>46</v>
      </c>
      <c r="J328" s="14">
        <v>1654</v>
      </c>
      <c r="K328" s="14">
        <v>1980</v>
      </c>
      <c r="L328" s="14">
        <v>1600</v>
      </c>
      <c r="M328" s="14">
        <f t="shared" si="634"/>
        <v>1919.1333333333337</v>
      </c>
      <c r="N328" s="14">
        <v>0</v>
      </c>
      <c r="O328" s="14">
        <v>2000</v>
      </c>
      <c r="P328" s="39">
        <v>4.25</v>
      </c>
      <c r="Q328" s="15">
        <f t="shared" si="635"/>
        <v>8500</v>
      </c>
      <c r="R328" s="16">
        <v>500</v>
      </c>
      <c r="S328" s="32">
        <f t="shared" si="637"/>
        <v>2125</v>
      </c>
      <c r="T328" s="16">
        <v>500</v>
      </c>
      <c r="U328" s="32">
        <f t="shared" si="639"/>
        <v>2125</v>
      </c>
      <c r="V328" s="16">
        <v>500</v>
      </c>
      <c r="W328" s="32">
        <f t="shared" ref="W328" si="645">P328*V328</f>
        <v>2125</v>
      </c>
      <c r="X328" s="16">
        <v>500</v>
      </c>
      <c r="Y328" s="32">
        <f t="shared" si="643"/>
        <v>2125</v>
      </c>
      <c r="Z328" s="19"/>
    </row>
    <row r="329" spans="1:26" ht="15.75" customHeight="1" x14ac:dyDescent="0.35">
      <c r="A329" s="11">
        <v>10945</v>
      </c>
      <c r="B329" s="11">
        <v>244</v>
      </c>
      <c r="C329" s="93" t="s">
        <v>1091</v>
      </c>
      <c r="D329" s="21" t="s">
        <v>341</v>
      </c>
      <c r="E329" s="33" t="s">
        <v>342</v>
      </c>
      <c r="F329" s="12">
        <v>1</v>
      </c>
      <c r="G329" s="12" t="s">
        <v>343</v>
      </c>
      <c r="H329" s="12">
        <v>1</v>
      </c>
      <c r="I329" s="12" t="s">
        <v>343</v>
      </c>
      <c r="J329" s="14">
        <v>55200</v>
      </c>
      <c r="K329" s="14">
        <v>44500</v>
      </c>
      <c r="L329" s="14">
        <v>43200</v>
      </c>
      <c r="M329" s="14">
        <f t="shared" ref="M329:M355" si="646">(J329+K329+L329)/3*1.1</f>
        <v>52396.666666666672</v>
      </c>
      <c r="N329" s="14">
        <v>0</v>
      </c>
      <c r="O329" s="14">
        <v>52000</v>
      </c>
      <c r="P329" s="39">
        <v>0.4</v>
      </c>
      <c r="Q329" s="15">
        <f>O329*P329</f>
        <v>20800</v>
      </c>
      <c r="R329" s="16">
        <f>O329/4</f>
        <v>13000</v>
      </c>
      <c r="S329" s="32">
        <f>P329*R329</f>
        <v>5200</v>
      </c>
      <c r="T329" s="16">
        <f>O329/4</f>
        <v>13000</v>
      </c>
      <c r="U329" s="32">
        <f>P329*T329</f>
        <v>5200</v>
      </c>
      <c r="V329" s="16">
        <f>O329/4</f>
        <v>13000</v>
      </c>
      <c r="W329" s="32">
        <f>P329*V329</f>
        <v>5200</v>
      </c>
      <c r="X329" s="16">
        <f>O329/4</f>
        <v>13000</v>
      </c>
      <c r="Y329" s="32">
        <f>P329*X329</f>
        <v>5200</v>
      </c>
      <c r="Z329" s="19"/>
    </row>
    <row r="330" spans="1:26" ht="15.75" customHeight="1" x14ac:dyDescent="0.35">
      <c r="A330" s="11">
        <v>10945</v>
      </c>
      <c r="B330" s="11">
        <v>245</v>
      </c>
      <c r="C330" s="93" t="s">
        <v>1092</v>
      </c>
      <c r="D330" s="21"/>
      <c r="E330" s="33" t="s">
        <v>816</v>
      </c>
      <c r="F330" s="12">
        <v>1</v>
      </c>
      <c r="G330" s="12" t="s">
        <v>62</v>
      </c>
      <c r="H330" s="12">
        <v>1</v>
      </c>
      <c r="I330" s="12" t="s">
        <v>62</v>
      </c>
      <c r="J330" s="14"/>
      <c r="K330" s="14">
        <v>2000</v>
      </c>
      <c r="L330" s="14">
        <v>800</v>
      </c>
      <c r="M330" s="14">
        <f>(J330+K330+L330)/2*1.1</f>
        <v>1540.0000000000002</v>
      </c>
      <c r="N330" s="14">
        <v>0</v>
      </c>
      <c r="O330" s="14">
        <v>1600</v>
      </c>
      <c r="P330" s="39">
        <v>2.9</v>
      </c>
      <c r="Q330" s="15">
        <f>O330*P330</f>
        <v>4640</v>
      </c>
      <c r="R330" s="16">
        <f t="shared" ref="R330" si="647">O330/4</f>
        <v>400</v>
      </c>
      <c r="S330" s="32">
        <f t="shared" ref="S330" si="648">P330*R330</f>
        <v>1160</v>
      </c>
      <c r="T330" s="16">
        <f t="shared" ref="T330" si="649">O330/4</f>
        <v>400</v>
      </c>
      <c r="U330" s="32">
        <f t="shared" ref="U330" si="650">P330*T330</f>
        <v>1160</v>
      </c>
      <c r="V330" s="16">
        <f t="shared" ref="V330" si="651">O330/4</f>
        <v>400</v>
      </c>
      <c r="W330" s="32">
        <f t="shared" ref="W330" si="652">P330*V330</f>
        <v>1160</v>
      </c>
      <c r="X330" s="16">
        <f t="shared" ref="X330" si="653">O330/4</f>
        <v>400</v>
      </c>
      <c r="Y330" s="32">
        <f t="shared" ref="Y330" si="654">P330*X330</f>
        <v>1160</v>
      </c>
      <c r="Z330" s="19"/>
    </row>
    <row r="331" spans="1:26" ht="15.75" customHeight="1" x14ac:dyDescent="0.35">
      <c r="A331" s="11">
        <v>10945</v>
      </c>
      <c r="B331" s="11">
        <v>246</v>
      </c>
      <c r="C331" s="93" t="s">
        <v>1093</v>
      </c>
      <c r="D331" s="21"/>
      <c r="E331" s="33" t="s">
        <v>813</v>
      </c>
      <c r="F331" s="12">
        <v>1</v>
      </c>
      <c r="G331" s="12" t="s">
        <v>62</v>
      </c>
      <c r="H331" s="12">
        <v>1</v>
      </c>
      <c r="I331" s="12" t="s">
        <v>62</v>
      </c>
      <c r="J331" s="14"/>
      <c r="K331" s="14">
        <v>500</v>
      </c>
      <c r="L331" s="14">
        <v>1200</v>
      </c>
      <c r="M331" s="14">
        <f>(J331+K331+L331)/2*1.1</f>
        <v>935.00000000000011</v>
      </c>
      <c r="N331" s="14">
        <v>0</v>
      </c>
      <c r="O331" s="14">
        <v>1000</v>
      </c>
      <c r="P331" s="39">
        <v>4</v>
      </c>
      <c r="Q331" s="15">
        <f t="shared" ref="Q331" si="655">O331*P331</f>
        <v>4000</v>
      </c>
      <c r="R331" s="16">
        <f t="shared" ref="R331" si="656">O331/4</f>
        <v>250</v>
      </c>
      <c r="S331" s="32">
        <f t="shared" ref="S331" si="657">P331*R331</f>
        <v>1000</v>
      </c>
      <c r="T331" s="16">
        <f t="shared" ref="T331" si="658">O331/4</f>
        <v>250</v>
      </c>
      <c r="U331" s="32">
        <f t="shared" ref="U331" si="659">P331*T331</f>
        <v>1000</v>
      </c>
      <c r="V331" s="16">
        <f t="shared" ref="V331" si="660">O331/4</f>
        <v>250</v>
      </c>
      <c r="W331" s="32">
        <f t="shared" ref="W331" si="661">P331*V331</f>
        <v>1000</v>
      </c>
      <c r="X331" s="16">
        <f t="shared" ref="X331" si="662">O331/4</f>
        <v>250</v>
      </c>
      <c r="Y331" s="32">
        <f t="shared" ref="Y331" si="663">P331*X331</f>
        <v>1000</v>
      </c>
      <c r="Z331" s="19"/>
    </row>
    <row r="332" spans="1:26" ht="15.75" customHeight="1" x14ac:dyDescent="0.35">
      <c r="A332" s="11">
        <v>10945</v>
      </c>
      <c r="B332" s="11">
        <v>247</v>
      </c>
      <c r="C332" s="93" t="s">
        <v>1094</v>
      </c>
      <c r="D332" s="21" t="s">
        <v>344</v>
      </c>
      <c r="E332" s="33" t="s">
        <v>345</v>
      </c>
      <c r="F332" s="12">
        <v>1</v>
      </c>
      <c r="G332" s="12" t="s">
        <v>45</v>
      </c>
      <c r="H332" s="12">
        <v>1</v>
      </c>
      <c r="I332" s="12" t="s">
        <v>49</v>
      </c>
      <c r="J332" s="14">
        <v>13</v>
      </c>
      <c r="K332" s="14">
        <v>20</v>
      </c>
      <c r="L332" s="14">
        <v>60</v>
      </c>
      <c r="M332" s="14">
        <f t="shared" si="646"/>
        <v>34.1</v>
      </c>
      <c r="N332" s="14">
        <v>20</v>
      </c>
      <c r="O332" s="14">
        <v>20</v>
      </c>
      <c r="P332" s="39">
        <v>41</v>
      </c>
      <c r="Q332" s="15">
        <f t="shared" ref="Q332:Q343" si="664">O332*P332</f>
        <v>820</v>
      </c>
      <c r="R332" s="16">
        <v>0</v>
      </c>
      <c r="S332" s="32">
        <f>P332*R332</f>
        <v>0</v>
      </c>
      <c r="T332" s="16">
        <v>0</v>
      </c>
      <c r="U332" s="32">
        <f>P332*T332</f>
        <v>0</v>
      </c>
      <c r="V332" s="16">
        <v>20</v>
      </c>
      <c r="W332" s="32">
        <f>P332*V332</f>
        <v>820</v>
      </c>
      <c r="X332" s="16">
        <v>0</v>
      </c>
      <c r="Y332" s="32">
        <f>P332*X332</f>
        <v>0</v>
      </c>
      <c r="Z332" s="19"/>
    </row>
    <row r="333" spans="1:26" ht="15.75" customHeight="1" x14ac:dyDescent="0.35">
      <c r="A333" s="11">
        <v>10945</v>
      </c>
      <c r="B333" s="11">
        <v>248</v>
      </c>
      <c r="C333" s="93" t="s">
        <v>1095</v>
      </c>
      <c r="D333" s="21"/>
      <c r="E333" s="33" t="s">
        <v>665</v>
      </c>
      <c r="F333" s="12">
        <v>1</v>
      </c>
      <c r="G333" s="12" t="s">
        <v>343</v>
      </c>
      <c r="H333" s="12">
        <v>1</v>
      </c>
      <c r="I333" s="12" t="s">
        <v>343</v>
      </c>
      <c r="J333" s="14">
        <v>12960</v>
      </c>
      <c r="K333" s="14">
        <v>11520</v>
      </c>
      <c r="L333" s="14">
        <v>16700</v>
      </c>
      <c r="M333" s="14">
        <f t="shared" si="646"/>
        <v>15099.333333333334</v>
      </c>
      <c r="N333" s="14">
        <v>1260</v>
      </c>
      <c r="O333" s="14">
        <v>14000</v>
      </c>
      <c r="P333" s="39">
        <v>2.4</v>
      </c>
      <c r="Q333" s="15">
        <f t="shared" si="664"/>
        <v>33600</v>
      </c>
      <c r="R333" s="16">
        <v>2000</v>
      </c>
      <c r="S333" s="32">
        <f t="shared" ref="S333:S335" si="665">P333*R333</f>
        <v>4800</v>
      </c>
      <c r="T333" s="16">
        <v>4000</v>
      </c>
      <c r="U333" s="32">
        <f t="shared" ref="U333:U335" si="666">P333*T333</f>
        <v>9600</v>
      </c>
      <c r="V333" s="16">
        <v>4000</v>
      </c>
      <c r="W333" s="32">
        <f t="shared" ref="W333:W335" si="667">P333*V333</f>
        <v>9600</v>
      </c>
      <c r="X333" s="16">
        <v>4000</v>
      </c>
      <c r="Y333" s="32">
        <f t="shared" ref="Y333:Y335" si="668">P333*X333</f>
        <v>9600</v>
      </c>
      <c r="Z333" s="19"/>
    </row>
    <row r="334" spans="1:26" ht="15.75" customHeight="1" x14ac:dyDescent="0.35">
      <c r="A334" s="11">
        <v>10945</v>
      </c>
      <c r="B334" s="11">
        <v>249</v>
      </c>
      <c r="C334" s="93" t="s">
        <v>1096</v>
      </c>
      <c r="D334" s="21"/>
      <c r="E334" s="33" t="s">
        <v>666</v>
      </c>
      <c r="F334" s="12">
        <v>1</v>
      </c>
      <c r="G334" s="12" t="s">
        <v>343</v>
      </c>
      <c r="H334" s="12">
        <v>1</v>
      </c>
      <c r="I334" s="12" t="s">
        <v>343</v>
      </c>
      <c r="J334" s="14">
        <v>23760</v>
      </c>
      <c r="K334" s="14">
        <v>29520</v>
      </c>
      <c r="L334" s="14">
        <v>28600</v>
      </c>
      <c r="M334" s="14">
        <f t="shared" si="646"/>
        <v>30022.666666666668</v>
      </c>
      <c r="N334" s="14">
        <v>6600</v>
      </c>
      <c r="O334" s="14">
        <v>24000</v>
      </c>
      <c r="P334" s="39">
        <v>3.8</v>
      </c>
      <c r="Q334" s="15">
        <f t="shared" si="664"/>
        <v>91200</v>
      </c>
      <c r="R334" s="16">
        <v>3000</v>
      </c>
      <c r="S334" s="32">
        <f t="shared" si="665"/>
        <v>11400</v>
      </c>
      <c r="T334" s="16">
        <v>7000</v>
      </c>
      <c r="U334" s="32">
        <f t="shared" si="666"/>
        <v>26600</v>
      </c>
      <c r="V334" s="16">
        <v>7000</v>
      </c>
      <c r="W334" s="32">
        <f t="shared" si="667"/>
        <v>26600</v>
      </c>
      <c r="X334" s="16">
        <v>7000</v>
      </c>
      <c r="Y334" s="32">
        <f t="shared" si="668"/>
        <v>26600</v>
      </c>
      <c r="Z334" s="19"/>
    </row>
    <row r="335" spans="1:26" ht="15.75" customHeight="1" x14ac:dyDescent="0.35">
      <c r="A335" s="11">
        <v>10945</v>
      </c>
      <c r="B335" s="11">
        <v>250</v>
      </c>
      <c r="C335" s="93" t="s">
        <v>1097</v>
      </c>
      <c r="D335" s="21" t="s">
        <v>346</v>
      </c>
      <c r="E335" s="57" t="s">
        <v>347</v>
      </c>
      <c r="F335" s="12">
        <v>1</v>
      </c>
      <c r="G335" s="12" t="s">
        <v>32</v>
      </c>
      <c r="H335" s="12">
        <v>1</v>
      </c>
      <c r="I335" s="12" t="s">
        <v>32</v>
      </c>
      <c r="J335" s="14">
        <v>5520</v>
      </c>
      <c r="K335" s="14">
        <v>5500</v>
      </c>
      <c r="L335" s="14">
        <v>6000</v>
      </c>
      <c r="M335" s="14">
        <f t="shared" si="646"/>
        <v>6240.666666666667</v>
      </c>
      <c r="N335" s="14">
        <v>600</v>
      </c>
      <c r="O335" s="14">
        <v>6000</v>
      </c>
      <c r="P335" s="39">
        <v>1.2</v>
      </c>
      <c r="Q335" s="15">
        <f t="shared" si="664"/>
        <v>7200</v>
      </c>
      <c r="R335" s="16">
        <f t="shared" ref="R335" si="669">O335/4</f>
        <v>1500</v>
      </c>
      <c r="S335" s="32">
        <f t="shared" si="665"/>
        <v>1800</v>
      </c>
      <c r="T335" s="16">
        <f t="shared" ref="T335" si="670">O335/4</f>
        <v>1500</v>
      </c>
      <c r="U335" s="32">
        <f t="shared" si="666"/>
        <v>1800</v>
      </c>
      <c r="V335" s="16">
        <f t="shared" ref="V335" si="671">O335/4</f>
        <v>1500</v>
      </c>
      <c r="W335" s="32">
        <f t="shared" si="667"/>
        <v>1800</v>
      </c>
      <c r="X335" s="16">
        <f t="shared" ref="X335" si="672">O335/4</f>
        <v>1500</v>
      </c>
      <c r="Y335" s="32">
        <f t="shared" si="668"/>
        <v>1800</v>
      </c>
      <c r="Z335" s="19"/>
    </row>
    <row r="336" spans="1:26" ht="15.75" customHeight="1" x14ac:dyDescent="0.35">
      <c r="A336" s="11">
        <v>10945</v>
      </c>
      <c r="B336" s="11">
        <v>251</v>
      </c>
      <c r="C336" s="93" t="s">
        <v>1098</v>
      </c>
      <c r="D336" s="21" t="s">
        <v>348</v>
      </c>
      <c r="E336" s="36" t="s">
        <v>1201</v>
      </c>
      <c r="F336" s="12">
        <v>1</v>
      </c>
      <c r="G336" s="12" t="s">
        <v>75</v>
      </c>
      <c r="H336" s="12">
        <v>1</v>
      </c>
      <c r="I336" s="12" t="s">
        <v>49</v>
      </c>
      <c r="J336" s="14">
        <v>3420</v>
      </c>
      <c r="K336" s="14">
        <v>642</v>
      </c>
      <c r="L336" s="14">
        <v>4680</v>
      </c>
      <c r="M336" s="14">
        <f t="shared" si="646"/>
        <v>3205.4</v>
      </c>
      <c r="N336" s="14">
        <v>750</v>
      </c>
      <c r="O336" s="14">
        <v>2400</v>
      </c>
      <c r="P336" s="39">
        <v>8.5</v>
      </c>
      <c r="Q336" s="15">
        <f t="shared" si="664"/>
        <v>20400</v>
      </c>
      <c r="R336" s="16">
        <f t="shared" ref="R336:R340" si="673">O336/4</f>
        <v>600</v>
      </c>
      <c r="S336" s="32">
        <f t="shared" ref="S336:S341" si="674">P336*R336</f>
        <v>5100</v>
      </c>
      <c r="T336" s="16">
        <f t="shared" ref="T336:T340" si="675">O336/4</f>
        <v>600</v>
      </c>
      <c r="U336" s="32">
        <f t="shared" ref="U336:U341" si="676">P336*T336</f>
        <v>5100</v>
      </c>
      <c r="V336" s="16">
        <f t="shared" ref="V336:V340" si="677">O336/4</f>
        <v>600</v>
      </c>
      <c r="W336" s="32">
        <f t="shared" ref="W336:W341" si="678">P336*V336</f>
        <v>5100</v>
      </c>
      <c r="X336" s="16">
        <f t="shared" ref="X336:X340" si="679">O336/4</f>
        <v>600</v>
      </c>
      <c r="Y336" s="32">
        <f t="shared" ref="Y336:Y341" si="680">P336*X336</f>
        <v>5100</v>
      </c>
      <c r="Z336" s="19"/>
    </row>
    <row r="337" spans="1:26" ht="15.75" customHeight="1" x14ac:dyDescent="0.35">
      <c r="A337" s="11">
        <v>10945</v>
      </c>
      <c r="B337" s="11">
        <v>252</v>
      </c>
      <c r="C337" s="93" t="s">
        <v>1099</v>
      </c>
      <c r="D337" s="21" t="s">
        <v>348</v>
      </c>
      <c r="E337" s="36" t="s">
        <v>1202</v>
      </c>
      <c r="F337" s="12">
        <v>1</v>
      </c>
      <c r="G337" s="12" t="s">
        <v>75</v>
      </c>
      <c r="H337" s="12">
        <v>1</v>
      </c>
      <c r="I337" s="12" t="s">
        <v>49</v>
      </c>
      <c r="J337" s="14">
        <v>715</v>
      </c>
      <c r="K337" s="14">
        <v>4500</v>
      </c>
      <c r="L337" s="14">
        <v>985</v>
      </c>
      <c r="M337" s="14">
        <f t="shared" si="646"/>
        <v>2273.3333333333335</v>
      </c>
      <c r="N337" s="14">
        <v>360</v>
      </c>
      <c r="O337" s="14">
        <v>1800</v>
      </c>
      <c r="P337" s="39">
        <v>27.82</v>
      </c>
      <c r="Q337" s="15">
        <f t="shared" si="664"/>
        <v>50076</v>
      </c>
      <c r="R337" s="16">
        <f t="shared" si="673"/>
        <v>450</v>
      </c>
      <c r="S337" s="32">
        <f t="shared" si="674"/>
        <v>12519</v>
      </c>
      <c r="T337" s="16">
        <f t="shared" si="675"/>
        <v>450</v>
      </c>
      <c r="U337" s="32">
        <f t="shared" si="676"/>
        <v>12519</v>
      </c>
      <c r="V337" s="16">
        <f t="shared" si="677"/>
        <v>450</v>
      </c>
      <c r="W337" s="32">
        <f t="shared" si="678"/>
        <v>12519</v>
      </c>
      <c r="X337" s="16">
        <f t="shared" si="679"/>
        <v>450</v>
      </c>
      <c r="Y337" s="32">
        <f t="shared" si="680"/>
        <v>12519</v>
      </c>
      <c r="Z337" s="19"/>
    </row>
    <row r="338" spans="1:26" ht="15.75" customHeight="1" x14ac:dyDescent="0.35">
      <c r="A338" s="11">
        <v>10945</v>
      </c>
      <c r="B338" s="11">
        <v>253</v>
      </c>
      <c r="C338" s="93" t="s">
        <v>1100</v>
      </c>
      <c r="D338" s="21" t="s">
        <v>349</v>
      </c>
      <c r="E338" s="36" t="s">
        <v>350</v>
      </c>
      <c r="F338" s="12">
        <v>1</v>
      </c>
      <c r="G338" s="12" t="s">
        <v>99</v>
      </c>
      <c r="H338" s="12">
        <v>1</v>
      </c>
      <c r="I338" s="12" t="s">
        <v>70</v>
      </c>
      <c r="J338" s="14">
        <v>684</v>
      </c>
      <c r="K338" s="14">
        <v>380</v>
      </c>
      <c r="L338" s="14">
        <v>570</v>
      </c>
      <c r="M338" s="14">
        <f t="shared" si="646"/>
        <v>599.13333333333333</v>
      </c>
      <c r="N338" s="14">
        <v>40</v>
      </c>
      <c r="O338" s="14">
        <v>600</v>
      </c>
      <c r="P338" s="39">
        <v>55</v>
      </c>
      <c r="Q338" s="15">
        <f t="shared" si="664"/>
        <v>33000</v>
      </c>
      <c r="R338" s="16">
        <f t="shared" si="673"/>
        <v>150</v>
      </c>
      <c r="S338" s="32">
        <f t="shared" si="674"/>
        <v>8250</v>
      </c>
      <c r="T338" s="16">
        <f t="shared" si="675"/>
        <v>150</v>
      </c>
      <c r="U338" s="32">
        <f t="shared" si="676"/>
        <v>8250</v>
      </c>
      <c r="V338" s="16">
        <f t="shared" si="677"/>
        <v>150</v>
      </c>
      <c r="W338" s="32">
        <f t="shared" si="678"/>
        <v>8250</v>
      </c>
      <c r="X338" s="16">
        <f t="shared" si="679"/>
        <v>150</v>
      </c>
      <c r="Y338" s="32">
        <f t="shared" si="680"/>
        <v>8250</v>
      </c>
      <c r="Z338" s="19"/>
    </row>
    <row r="339" spans="1:26" ht="15.75" customHeight="1" x14ac:dyDescent="0.35">
      <c r="A339" s="11">
        <v>10945</v>
      </c>
      <c r="B339" s="11">
        <v>254</v>
      </c>
      <c r="C339" s="93" t="s">
        <v>1101</v>
      </c>
      <c r="D339" s="21" t="s">
        <v>351</v>
      </c>
      <c r="E339" s="36" t="s">
        <v>352</v>
      </c>
      <c r="F339" s="12">
        <v>1</v>
      </c>
      <c r="G339" s="12" t="s">
        <v>75</v>
      </c>
      <c r="H339" s="12">
        <v>1</v>
      </c>
      <c r="I339" s="12" t="s">
        <v>49</v>
      </c>
      <c r="J339" s="14">
        <v>154</v>
      </c>
      <c r="K339" s="14">
        <v>234</v>
      </c>
      <c r="L339" s="14">
        <v>150</v>
      </c>
      <c r="M339" s="14">
        <f t="shared" si="646"/>
        <v>197.26666666666668</v>
      </c>
      <c r="N339" s="14">
        <v>60</v>
      </c>
      <c r="O339" s="14">
        <v>150</v>
      </c>
      <c r="P339" s="39">
        <v>72</v>
      </c>
      <c r="Q339" s="15">
        <f t="shared" si="664"/>
        <v>10800</v>
      </c>
      <c r="R339" s="16">
        <v>0</v>
      </c>
      <c r="S339" s="32">
        <f t="shared" si="674"/>
        <v>0</v>
      </c>
      <c r="T339" s="16">
        <v>50</v>
      </c>
      <c r="U339" s="32">
        <f t="shared" si="676"/>
        <v>3600</v>
      </c>
      <c r="V339" s="16">
        <v>50</v>
      </c>
      <c r="W339" s="32">
        <f t="shared" si="678"/>
        <v>3600</v>
      </c>
      <c r="X339" s="16">
        <v>50</v>
      </c>
      <c r="Y339" s="32">
        <f t="shared" si="680"/>
        <v>3600</v>
      </c>
      <c r="Z339" s="19"/>
    </row>
    <row r="340" spans="1:26" ht="15.75" customHeight="1" x14ac:dyDescent="0.35">
      <c r="A340" s="11">
        <v>10945</v>
      </c>
      <c r="B340" s="11">
        <v>255</v>
      </c>
      <c r="C340" s="93" t="s">
        <v>1102</v>
      </c>
      <c r="D340" s="21" t="s">
        <v>353</v>
      </c>
      <c r="E340" s="36" t="s">
        <v>354</v>
      </c>
      <c r="F340" s="12">
        <v>1</v>
      </c>
      <c r="G340" s="12" t="s">
        <v>60</v>
      </c>
      <c r="H340" s="12">
        <v>1</v>
      </c>
      <c r="I340" s="12" t="s">
        <v>49</v>
      </c>
      <c r="J340" s="14">
        <v>1140</v>
      </c>
      <c r="K340" s="14">
        <v>600</v>
      </c>
      <c r="L340" s="14">
        <v>950</v>
      </c>
      <c r="M340" s="14">
        <f t="shared" si="646"/>
        <v>986.33333333333337</v>
      </c>
      <c r="N340" s="14">
        <v>150</v>
      </c>
      <c r="O340" s="14">
        <v>800</v>
      </c>
      <c r="P340" s="39">
        <v>8</v>
      </c>
      <c r="Q340" s="15">
        <f t="shared" si="664"/>
        <v>6400</v>
      </c>
      <c r="R340" s="16">
        <f t="shared" si="673"/>
        <v>200</v>
      </c>
      <c r="S340" s="32">
        <f t="shared" si="674"/>
        <v>1600</v>
      </c>
      <c r="T340" s="16">
        <f t="shared" si="675"/>
        <v>200</v>
      </c>
      <c r="U340" s="32">
        <f t="shared" si="676"/>
        <v>1600</v>
      </c>
      <c r="V340" s="16">
        <f t="shared" si="677"/>
        <v>200</v>
      </c>
      <c r="W340" s="32">
        <f t="shared" si="678"/>
        <v>1600</v>
      </c>
      <c r="X340" s="16">
        <f t="shared" si="679"/>
        <v>200</v>
      </c>
      <c r="Y340" s="32">
        <f t="shared" si="680"/>
        <v>1600</v>
      </c>
      <c r="Z340" s="19"/>
    </row>
    <row r="341" spans="1:26" ht="15.75" customHeight="1" x14ac:dyDescent="0.35">
      <c r="A341" s="11">
        <v>10945</v>
      </c>
      <c r="B341" s="11">
        <v>256</v>
      </c>
      <c r="C341" s="93" t="s">
        <v>1103</v>
      </c>
      <c r="D341" s="21" t="s">
        <v>355</v>
      </c>
      <c r="E341" s="23" t="s">
        <v>356</v>
      </c>
      <c r="F341" s="12">
        <v>1</v>
      </c>
      <c r="G341" s="12" t="s">
        <v>343</v>
      </c>
      <c r="H341" s="12">
        <v>1</v>
      </c>
      <c r="I341" s="12" t="s">
        <v>343</v>
      </c>
      <c r="J341" s="14">
        <v>9600</v>
      </c>
      <c r="K341" s="14">
        <v>3500</v>
      </c>
      <c r="L341" s="14">
        <v>12000</v>
      </c>
      <c r="M341" s="14">
        <f t="shared" si="646"/>
        <v>9203.3333333333339</v>
      </c>
      <c r="N341" s="14">
        <v>6500</v>
      </c>
      <c r="O341" s="14">
        <v>2800</v>
      </c>
      <c r="P341" s="39">
        <v>0.12</v>
      </c>
      <c r="Q341" s="15">
        <f t="shared" si="664"/>
        <v>336</v>
      </c>
      <c r="R341" s="16">
        <v>0</v>
      </c>
      <c r="S341" s="32">
        <f t="shared" si="674"/>
        <v>0</v>
      </c>
      <c r="T341" s="16">
        <v>0</v>
      </c>
      <c r="U341" s="32">
        <f t="shared" si="676"/>
        <v>0</v>
      </c>
      <c r="V341" s="16">
        <v>0</v>
      </c>
      <c r="W341" s="32">
        <f t="shared" si="678"/>
        <v>0</v>
      </c>
      <c r="X341" s="16">
        <v>2800</v>
      </c>
      <c r="Y341" s="32">
        <f t="shared" si="680"/>
        <v>336</v>
      </c>
      <c r="Z341" s="19"/>
    </row>
    <row r="342" spans="1:26" ht="15.75" customHeight="1" x14ac:dyDescent="0.35">
      <c r="A342" s="11">
        <v>10945</v>
      </c>
      <c r="B342" s="11">
        <v>257</v>
      </c>
      <c r="C342" s="93" t="s">
        <v>1104</v>
      </c>
      <c r="D342" s="21"/>
      <c r="E342" s="23" t="s">
        <v>598</v>
      </c>
      <c r="F342" s="12">
        <v>1</v>
      </c>
      <c r="G342" s="12" t="s">
        <v>99</v>
      </c>
      <c r="H342" s="12">
        <v>1</v>
      </c>
      <c r="I342" s="12" t="s">
        <v>70</v>
      </c>
      <c r="J342" s="14">
        <v>1433</v>
      </c>
      <c r="K342" s="14">
        <v>2300</v>
      </c>
      <c r="L342" s="14">
        <v>2520</v>
      </c>
      <c r="M342" s="14">
        <f t="shared" si="646"/>
        <v>2292.7666666666669</v>
      </c>
      <c r="N342" s="14">
        <v>80</v>
      </c>
      <c r="O342" s="14">
        <v>2000</v>
      </c>
      <c r="P342" s="39">
        <v>214</v>
      </c>
      <c r="Q342" s="15">
        <f t="shared" si="664"/>
        <v>428000</v>
      </c>
      <c r="R342" s="16">
        <f t="shared" ref="R342:R343" si="681">O342/4</f>
        <v>500</v>
      </c>
      <c r="S342" s="32">
        <f t="shared" ref="S342:S343" si="682">P342*R342</f>
        <v>107000</v>
      </c>
      <c r="T342" s="16">
        <f t="shared" ref="T342:T343" si="683">O342/4</f>
        <v>500</v>
      </c>
      <c r="U342" s="32">
        <f t="shared" ref="U342:U343" si="684">P342*T342</f>
        <v>107000</v>
      </c>
      <c r="V342" s="16">
        <f t="shared" ref="V342:V343" si="685">O342/4</f>
        <v>500</v>
      </c>
      <c r="W342" s="32">
        <f t="shared" ref="W342:W343" si="686">P342*V342</f>
        <v>107000</v>
      </c>
      <c r="X342" s="16">
        <f t="shared" ref="X342:X343" si="687">O342/4</f>
        <v>500</v>
      </c>
      <c r="Y342" s="32">
        <f t="shared" ref="Y342:Y343" si="688">P342*X342</f>
        <v>107000</v>
      </c>
      <c r="Z342" s="19"/>
    </row>
    <row r="343" spans="1:26" ht="15.75" customHeight="1" x14ac:dyDescent="0.35">
      <c r="A343" s="11">
        <v>10945</v>
      </c>
      <c r="B343" s="11">
        <v>258</v>
      </c>
      <c r="C343" s="93" t="s">
        <v>1105</v>
      </c>
      <c r="D343" s="21"/>
      <c r="E343" s="23" t="s">
        <v>667</v>
      </c>
      <c r="F343" s="12">
        <v>1</v>
      </c>
      <c r="G343" s="12" t="s">
        <v>343</v>
      </c>
      <c r="H343" s="12">
        <v>1</v>
      </c>
      <c r="I343" s="12" t="s">
        <v>343</v>
      </c>
      <c r="J343" s="14">
        <v>7020</v>
      </c>
      <c r="K343" s="14">
        <v>7680</v>
      </c>
      <c r="L343" s="14">
        <v>3600</v>
      </c>
      <c r="M343" s="14">
        <f t="shared" si="646"/>
        <v>6710.0000000000009</v>
      </c>
      <c r="N343" s="14">
        <v>0</v>
      </c>
      <c r="O343" s="14">
        <v>6800</v>
      </c>
      <c r="P343" s="39">
        <v>4</v>
      </c>
      <c r="Q343" s="15">
        <f t="shared" si="664"/>
        <v>27200</v>
      </c>
      <c r="R343" s="16">
        <f t="shared" si="681"/>
        <v>1700</v>
      </c>
      <c r="S343" s="32">
        <f t="shared" si="682"/>
        <v>6800</v>
      </c>
      <c r="T343" s="16">
        <f t="shared" si="683"/>
        <v>1700</v>
      </c>
      <c r="U343" s="32">
        <f t="shared" si="684"/>
        <v>6800</v>
      </c>
      <c r="V343" s="16">
        <f t="shared" si="685"/>
        <v>1700</v>
      </c>
      <c r="W343" s="32">
        <f t="shared" si="686"/>
        <v>6800</v>
      </c>
      <c r="X343" s="16">
        <f t="shared" si="687"/>
        <v>1700</v>
      </c>
      <c r="Y343" s="32">
        <f t="shared" si="688"/>
        <v>6800</v>
      </c>
      <c r="Z343" s="19"/>
    </row>
    <row r="344" spans="1:26" ht="15.75" customHeight="1" x14ac:dyDescent="0.35">
      <c r="A344" s="11">
        <v>10945</v>
      </c>
      <c r="B344" s="11">
        <v>259</v>
      </c>
      <c r="C344" s="93" t="s">
        <v>1106</v>
      </c>
      <c r="D344" s="21" t="s">
        <v>357</v>
      </c>
      <c r="E344" s="58" t="s">
        <v>743</v>
      </c>
      <c r="F344" s="12">
        <v>1</v>
      </c>
      <c r="G344" s="12" t="s">
        <v>40</v>
      </c>
      <c r="H344" s="12">
        <v>1</v>
      </c>
      <c r="I344" s="12" t="s">
        <v>70</v>
      </c>
      <c r="J344" s="14">
        <v>151</v>
      </c>
      <c r="K344" s="14">
        <v>244</v>
      </c>
      <c r="L344" s="14">
        <v>125</v>
      </c>
      <c r="M344" s="14">
        <f t="shared" si="646"/>
        <v>190.66666666666669</v>
      </c>
      <c r="N344" s="14">
        <v>60</v>
      </c>
      <c r="O344" s="14">
        <v>140</v>
      </c>
      <c r="P344" s="39">
        <v>25</v>
      </c>
      <c r="Q344" s="15">
        <f t="shared" si="537"/>
        <v>3500</v>
      </c>
      <c r="R344" s="16">
        <v>0</v>
      </c>
      <c r="S344" s="32">
        <f t="shared" si="617"/>
        <v>0</v>
      </c>
      <c r="T344" s="16">
        <v>40</v>
      </c>
      <c r="U344" s="32">
        <f t="shared" si="618"/>
        <v>1000</v>
      </c>
      <c r="V344" s="16">
        <v>50</v>
      </c>
      <c r="W344" s="32">
        <f t="shared" si="619"/>
        <v>1250</v>
      </c>
      <c r="X344" s="16">
        <v>50</v>
      </c>
      <c r="Y344" s="32">
        <f t="shared" si="620"/>
        <v>1250</v>
      </c>
      <c r="Z344" s="19"/>
    </row>
    <row r="345" spans="1:26" ht="15.75" customHeight="1" x14ac:dyDescent="0.35">
      <c r="A345" s="11">
        <v>10945</v>
      </c>
      <c r="B345" s="11">
        <v>260</v>
      </c>
      <c r="C345" s="93" t="s">
        <v>1107</v>
      </c>
      <c r="D345" s="21" t="s">
        <v>358</v>
      </c>
      <c r="E345" s="33" t="s">
        <v>829</v>
      </c>
      <c r="F345" s="12">
        <v>1</v>
      </c>
      <c r="G345" s="12" t="s">
        <v>75</v>
      </c>
      <c r="H345" s="12">
        <v>1</v>
      </c>
      <c r="I345" s="12" t="s">
        <v>75</v>
      </c>
      <c r="J345" s="14"/>
      <c r="K345" s="14">
        <v>1600</v>
      </c>
      <c r="L345" s="14">
        <v>800</v>
      </c>
      <c r="M345" s="14">
        <f t="shared" si="646"/>
        <v>880.00000000000011</v>
      </c>
      <c r="N345" s="14">
        <v>150</v>
      </c>
      <c r="O345" s="14">
        <v>600</v>
      </c>
      <c r="P345" s="39">
        <v>0.39</v>
      </c>
      <c r="Q345" s="15">
        <f t="shared" ref="Q345" si="689">O345*P345</f>
        <v>234</v>
      </c>
      <c r="R345" s="16">
        <v>0</v>
      </c>
      <c r="S345" s="32">
        <f t="shared" ref="S345" si="690">P345*R345</f>
        <v>0</v>
      </c>
      <c r="T345" s="16">
        <v>600</v>
      </c>
      <c r="U345" s="32">
        <f t="shared" ref="U345" si="691">P345*T345</f>
        <v>234</v>
      </c>
      <c r="V345" s="16">
        <v>0</v>
      </c>
      <c r="W345" s="32">
        <f t="shared" ref="W345" si="692">P345*V345</f>
        <v>0</v>
      </c>
      <c r="X345" s="16">
        <v>0</v>
      </c>
      <c r="Y345" s="32">
        <f t="shared" ref="Y345" si="693">P345*X345</f>
        <v>0</v>
      </c>
      <c r="Z345" s="19"/>
    </row>
    <row r="346" spans="1:26" ht="15.75" customHeight="1" x14ac:dyDescent="0.35">
      <c r="A346" s="11">
        <v>10945</v>
      </c>
      <c r="B346" s="11">
        <v>261</v>
      </c>
      <c r="C346" s="93" t="s">
        <v>1108</v>
      </c>
      <c r="D346" s="21" t="s">
        <v>358</v>
      </c>
      <c r="E346" s="33" t="s">
        <v>359</v>
      </c>
      <c r="F346" s="12">
        <v>1</v>
      </c>
      <c r="G346" s="12" t="s">
        <v>32</v>
      </c>
      <c r="H346" s="12">
        <v>1</v>
      </c>
      <c r="I346" s="12" t="s">
        <v>32</v>
      </c>
      <c r="J346" s="14">
        <v>109200</v>
      </c>
      <c r="K346" s="14">
        <v>103500</v>
      </c>
      <c r="L346" s="14">
        <v>108600</v>
      </c>
      <c r="M346" s="14">
        <f t="shared" si="646"/>
        <v>117810.00000000001</v>
      </c>
      <c r="N346" s="14">
        <v>4000</v>
      </c>
      <c r="O346" s="14">
        <v>120000</v>
      </c>
      <c r="P346" s="39">
        <v>0.39</v>
      </c>
      <c r="Q346" s="15">
        <f t="shared" si="537"/>
        <v>46800</v>
      </c>
      <c r="R346" s="16">
        <f t="shared" ref="R346:R348" si="694">O346/4</f>
        <v>30000</v>
      </c>
      <c r="S346" s="32">
        <f t="shared" si="617"/>
        <v>11700</v>
      </c>
      <c r="T346" s="16">
        <f t="shared" ref="T346:T348" si="695">O346/4</f>
        <v>30000</v>
      </c>
      <c r="U346" s="32">
        <f t="shared" si="618"/>
        <v>11700</v>
      </c>
      <c r="V346" s="16">
        <f t="shared" ref="V346:V348" si="696">O346/4</f>
        <v>30000</v>
      </c>
      <c r="W346" s="32">
        <f t="shared" si="619"/>
        <v>11700</v>
      </c>
      <c r="X346" s="16">
        <f t="shared" ref="X346:X348" si="697">O346/4</f>
        <v>30000</v>
      </c>
      <c r="Y346" s="32">
        <f t="shared" si="620"/>
        <v>11700</v>
      </c>
      <c r="Z346" s="19"/>
    </row>
    <row r="347" spans="1:26" ht="15.75" customHeight="1" x14ac:dyDescent="0.35">
      <c r="A347" s="11">
        <v>10945</v>
      </c>
      <c r="B347" s="11">
        <v>262</v>
      </c>
      <c r="C347" s="93" t="s">
        <v>1109</v>
      </c>
      <c r="D347" s="21" t="s">
        <v>360</v>
      </c>
      <c r="E347" s="36" t="s">
        <v>361</v>
      </c>
      <c r="F347" s="12">
        <v>1</v>
      </c>
      <c r="G347" s="12" t="s">
        <v>32</v>
      </c>
      <c r="H347" s="12">
        <v>1</v>
      </c>
      <c r="I347" s="12" t="s">
        <v>32</v>
      </c>
      <c r="J347" s="14">
        <v>359160</v>
      </c>
      <c r="K347" s="14">
        <v>379200</v>
      </c>
      <c r="L347" s="14">
        <v>592440</v>
      </c>
      <c r="M347" s="14">
        <f t="shared" si="646"/>
        <v>487960.00000000006</v>
      </c>
      <c r="N347" s="14">
        <v>7000</v>
      </c>
      <c r="O347" s="14">
        <v>480000</v>
      </c>
      <c r="P347" s="39">
        <v>0.55000000000000004</v>
      </c>
      <c r="Q347" s="15">
        <f t="shared" si="537"/>
        <v>264000</v>
      </c>
      <c r="R347" s="16">
        <f t="shared" si="694"/>
        <v>120000</v>
      </c>
      <c r="S347" s="32">
        <f t="shared" si="617"/>
        <v>66000</v>
      </c>
      <c r="T347" s="16">
        <f t="shared" si="695"/>
        <v>120000</v>
      </c>
      <c r="U347" s="32">
        <f t="shared" si="618"/>
        <v>66000</v>
      </c>
      <c r="V347" s="16">
        <f t="shared" si="696"/>
        <v>120000</v>
      </c>
      <c r="W347" s="32">
        <f t="shared" si="619"/>
        <v>66000</v>
      </c>
      <c r="X347" s="16">
        <f t="shared" si="697"/>
        <v>120000</v>
      </c>
      <c r="Y347" s="32">
        <f t="shared" si="620"/>
        <v>66000</v>
      </c>
      <c r="Z347" s="19"/>
    </row>
    <row r="348" spans="1:26" ht="15.75" customHeight="1" x14ac:dyDescent="0.35">
      <c r="A348" s="11">
        <v>10945</v>
      </c>
      <c r="B348" s="11">
        <v>263</v>
      </c>
      <c r="C348" s="93" t="s">
        <v>1110</v>
      </c>
      <c r="D348" s="21" t="s">
        <v>362</v>
      </c>
      <c r="E348" s="36" t="s">
        <v>363</v>
      </c>
      <c r="F348" s="12">
        <v>1</v>
      </c>
      <c r="G348" s="12" t="s">
        <v>45</v>
      </c>
      <c r="H348" s="12">
        <v>1</v>
      </c>
      <c r="I348" s="12" t="s">
        <v>46</v>
      </c>
      <c r="J348" s="14">
        <v>180</v>
      </c>
      <c r="K348" s="14">
        <v>300</v>
      </c>
      <c r="L348" s="14">
        <v>300</v>
      </c>
      <c r="M348" s="14">
        <f t="shared" si="646"/>
        <v>286</v>
      </c>
      <c r="N348" s="14">
        <v>40</v>
      </c>
      <c r="O348" s="14">
        <v>240</v>
      </c>
      <c r="P348" s="39">
        <v>25.12</v>
      </c>
      <c r="Q348" s="15">
        <f t="shared" si="537"/>
        <v>6028.8</v>
      </c>
      <c r="R348" s="18">
        <f t="shared" si="694"/>
        <v>60</v>
      </c>
      <c r="S348" s="17">
        <f t="shared" si="617"/>
        <v>1507.2</v>
      </c>
      <c r="T348" s="18">
        <f t="shared" si="695"/>
        <v>60</v>
      </c>
      <c r="U348" s="17">
        <f t="shared" si="618"/>
        <v>1507.2</v>
      </c>
      <c r="V348" s="18">
        <f t="shared" si="696"/>
        <v>60</v>
      </c>
      <c r="W348" s="17">
        <f t="shared" si="619"/>
        <v>1507.2</v>
      </c>
      <c r="X348" s="18">
        <f t="shared" si="697"/>
        <v>60</v>
      </c>
      <c r="Y348" s="17">
        <f t="shared" si="620"/>
        <v>1507.2</v>
      </c>
      <c r="Z348" s="19"/>
    </row>
    <row r="349" spans="1:26" ht="15.75" customHeight="1" x14ac:dyDescent="0.35">
      <c r="A349" s="11">
        <v>10945</v>
      </c>
      <c r="B349" s="11">
        <v>264</v>
      </c>
      <c r="C349" s="93" t="s">
        <v>1111</v>
      </c>
      <c r="D349" s="21" t="s">
        <v>364</v>
      </c>
      <c r="E349" s="36" t="s">
        <v>812</v>
      </c>
      <c r="F349" s="12">
        <v>1</v>
      </c>
      <c r="G349" s="12" t="s">
        <v>32</v>
      </c>
      <c r="H349" s="12">
        <v>1</v>
      </c>
      <c r="I349" s="12" t="s">
        <v>32</v>
      </c>
      <c r="J349" s="14">
        <v>226800</v>
      </c>
      <c r="K349" s="14">
        <v>270000</v>
      </c>
      <c r="L349" s="14">
        <v>164400</v>
      </c>
      <c r="M349" s="14">
        <f t="shared" si="646"/>
        <v>242440.00000000003</v>
      </c>
      <c r="N349" s="14">
        <v>4000</v>
      </c>
      <c r="O349" s="14">
        <v>240000</v>
      </c>
      <c r="P349" s="39">
        <v>7.2999999999999995E-2</v>
      </c>
      <c r="Q349" s="15">
        <f t="shared" si="537"/>
        <v>17520</v>
      </c>
      <c r="R349" s="18">
        <f t="shared" ref="R349" si="698">O349/4</f>
        <v>60000</v>
      </c>
      <c r="S349" s="17">
        <f t="shared" ref="S349" si="699">P349*R349</f>
        <v>4380</v>
      </c>
      <c r="T349" s="18">
        <f t="shared" ref="T349" si="700">O349/4</f>
        <v>60000</v>
      </c>
      <c r="U349" s="17">
        <f t="shared" ref="U349" si="701">P349*T349</f>
        <v>4380</v>
      </c>
      <c r="V349" s="18">
        <f t="shared" ref="V349" si="702">O349/4</f>
        <v>60000</v>
      </c>
      <c r="W349" s="17">
        <f t="shared" ref="W349" si="703">P349*V349</f>
        <v>4380</v>
      </c>
      <c r="X349" s="18">
        <f t="shared" ref="X349" si="704">O349/4</f>
        <v>60000</v>
      </c>
      <c r="Y349" s="17">
        <f t="shared" ref="Y349" si="705">P349*X349</f>
        <v>4380</v>
      </c>
      <c r="Z349" s="19"/>
    </row>
    <row r="350" spans="1:26" ht="15.75" customHeight="1" x14ac:dyDescent="0.35">
      <c r="A350" s="11">
        <v>10945</v>
      </c>
      <c r="B350" s="11">
        <v>265</v>
      </c>
      <c r="C350" s="93" t="s">
        <v>1112</v>
      </c>
      <c r="D350" s="21" t="s">
        <v>365</v>
      </c>
      <c r="E350" s="36" t="s">
        <v>366</v>
      </c>
      <c r="F350" s="12">
        <v>1</v>
      </c>
      <c r="G350" s="12" t="s">
        <v>45</v>
      </c>
      <c r="H350" s="12">
        <v>1</v>
      </c>
      <c r="I350" s="12" t="s">
        <v>49</v>
      </c>
      <c r="J350" s="14">
        <v>4</v>
      </c>
      <c r="K350" s="14">
        <v>60</v>
      </c>
      <c r="L350" s="14">
        <v>7</v>
      </c>
      <c r="M350" s="14">
        <f t="shared" si="646"/>
        <v>26.033333333333335</v>
      </c>
      <c r="N350" s="14">
        <v>60</v>
      </c>
      <c r="O350" s="14">
        <v>0</v>
      </c>
      <c r="P350" s="39">
        <v>32.549999999999997</v>
      </c>
      <c r="Q350" s="15">
        <f t="shared" si="537"/>
        <v>0</v>
      </c>
      <c r="R350" s="18">
        <v>0</v>
      </c>
      <c r="S350" s="17">
        <f t="shared" si="617"/>
        <v>0</v>
      </c>
      <c r="T350" s="18">
        <v>0</v>
      </c>
      <c r="U350" s="17">
        <f t="shared" si="618"/>
        <v>0</v>
      </c>
      <c r="V350" s="18">
        <v>0</v>
      </c>
      <c r="W350" s="17">
        <f t="shared" si="619"/>
        <v>0</v>
      </c>
      <c r="X350" s="18">
        <v>0</v>
      </c>
      <c r="Y350" s="17">
        <f t="shared" si="620"/>
        <v>0</v>
      </c>
      <c r="Z350" s="19"/>
    </row>
    <row r="351" spans="1:26" ht="15.75" customHeight="1" x14ac:dyDescent="0.35">
      <c r="A351" s="11">
        <v>10945</v>
      </c>
      <c r="B351" s="11">
        <v>266</v>
      </c>
      <c r="C351" s="93" t="s">
        <v>1113</v>
      </c>
      <c r="D351" s="21"/>
      <c r="E351" s="23" t="s">
        <v>747</v>
      </c>
      <c r="F351" s="12">
        <v>2</v>
      </c>
      <c r="G351" s="12" t="s">
        <v>75</v>
      </c>
      <c r="H351" s="12" t="s">
        <v>724</v>
      </c>
      <c r="I351" s="12" t="s">
        <v>49</v>
      </c>
      <c r="J351" s="14">
        <v>30</v>
      </c>
      <c r="K351" s="14">
        <v>70</v>
      </c>
      <c r="L351" s="14">
        <v>24</v>
      </c>
      <c r="M351" s="14">
        <f t="shared" si="646"/>
        <v>45.466666666666676</v>
      </c>
      <c r="N351" s="14">
        <v>20</v>
      </c>
      <c r="O351" s="14">
        <v>24</v>
      </c>
      <c r="P351" s="39">
        <v>6.5</v>
      </c>
      <c r="Q351" s="15">
        <f t="shared" si="537"/>
        <v>156</v>
      </c>
      <c r="R351" s="18">
        <v>0</v>
      </c>
      <c r="S351" s="17">
        <f t="shared" si="617"/>
        <v>0</v>
      </c>
      <c r="T351" s="18">
        <v>0</v>
      </c>
      <c r="U351" s="17">
        <f t="shared" si="618"/>
        <v>0</v>
      </c>
      <c r="V351" s="18">
        <v>24</v>
      </c>
      <c r="W351" s="17">
        <f t="shared" si="619"/>
        <v>156</v>
      </c>
      <c r="X351" s="18">
        <v>0</v>
      </c>
      <c r="Y351" s="17">
        <f t="shared" si="620"/>
        <v>0</v>
      </c>
      <c r="Z351" s="19"/>
    </row>
    <row r="352" spans="1:26" ht="15.75" customHeight="1" x14ac:dyDescent="0.35">
      <c r="A352" s="11">
        <v>10945</v>
      </c>
      <c r="B352" s="11">
        <v>267</v>
      </c>
      <c r="C352" s="93" t="s">
        <v>1114</v>
      </c>
      <c r="D352" s="13"/>
      <c r="E352" s="33" t="s">
        <v>748</v>
      </c>
      <c r="F352" s="12">
        <v>1</v>
      </c>
      <c r="G352" s="12" t="s">
        <v>75</v>
      </c>
      <c r="H352" s="12" t="s">
        <v>749</v>
      </c>
      <c r="I352" s="12" t="s">
        <v>49</v>
      </c>
      <c r="J352" s="14">
        <v>179</v>
      </c>
      <c r="K352" s="14">
        <v>170</v>
      </c>
      <c r="L352" s="14">
        <v>151</v>
      </c>
      <c r="M352" s="14">
        <f t="shared" si="646"/>
        <v>183.33333333333334</v>
      </c>
      <c r="N352" s="14">
        <v>45</v>
      </c>
      <c r="O352" s="14">
        <v>140</v>
      </c>
      <c r="P352" s="39">
        <v>37.450000000000003</v>
      </c>
      <c r="Q352" s="15">
        <f t="shared" si="537"/>
        <v>5243</v>
      </c>
      <c r="R352" s="18">
        <v>0</v>
      </c>
      <c r="S352" s="17">
        <f t="shared" si="617"/>
        <v>0</v>
      </c>
      <c r="T352" s="18">
        <v>50</v>
      </c>
      <c r="U352" s="17">
        <f t="shared" si="618"/>
        <v>1872.5000000000002</v>
      </c>
      <c r="V352" s="18">
        <v>50</v>
      </c>
      <c r="W352" s="17">
        <f t="shared" si="619"/>
        <v>1872.5000000000002</v>
      </c>
      <c r="X352" s="18">
        <v>40</v>
      </c>
      <c r="Y352" s="17">
        <f t="shared" si="620"/>
        <v>1498</v>
      </c>
      <c r="Z352" s="19"/>
    </row>
    <row r="353" spans="1:27" ht="15.75" customHeight="1" x14ac:dyDescent="0.35">
      <c r="A353" s="11">
        <v>10945</v>
      </c>
      <c r="B353" s="11">
        <v>268</v>
      </c>
      <c r="C353" s="93" t="s">
        <v>1115</v>
      </c>
      <c r="D353" s="21" t="s">
        <v>367</v>
      </c>
      <c r="E353" s="23" t="s">
        <v>668</v>
      </c>
      <c r="F353" s="12">
        <v>1</v>
      </c>
      <c r="G353" s="12" t="s">
        <v>32</v>
      </c>
      <c r="H353" s="12">
        <v>1</v>
      </c>
      <c r="I353" s="12" t="s">
        <v>32</v>
      </c>
      <c r="J353" s="14">
        <v>10800</v>
      </c>
      <c r="K353" s="14">
        <v>600</v>
      </c>
      <c r="L353" s="14">
        <v>600</v>
      </c>
      <c r="M353" s="14">
        <f t="shared" si="646"/>
        <v>4400</v>
      </c>
      <c r="N353" s="14">
        <v>0</v>
      </c>
      <c r="O353" s="14">
        <v>4400</v>
      </c>
      <c r="P353" s="39">
        <v>0.9</v>
      </c>
      <c r="Q353" s="15">
        <f t="shared" si="537"/>
        <v>3960</v>
      </c>
      <c r="R353" s="18">
        <f>O353/4</f>
        <v>1100</v>
      </c>
      <c r="S353" s="17">
        <f>P353*R353</f>
        <v>990</v>
      </c>
      <c r="T353" s="18">
        <f>O353/4</f>
        <v>1100</v>
      </c>
      <c r="U353" s="17">
        <f>P353*T353</f>
        <v>990</v>
      </c>
      <c r="V353" s="18">
        <f>O353/4</f>
        <v>1100</v>
      </c>
      <c r="W353" s="17">
        <f>P353*V353</f>
        <v>990</v>
      </c>
      <c r="X353" s="18">
        <f>O353/4</f>
        <v>1100</v>
      </c>
      <c r="Y353" s="17">
        <f>P353*X353</f>
        <v>990</v>
      </c>
      <c r="Z353" s="19"/>
    </row>
    <row r="354" spans="1:27" ht="15.75" customHeight="1" x14ac:dyDescent="0.35">
      <c r="A354" s="11">
        <v>10945</v>
      </c>
      <c r="B354" s="11">
        <v>269</v>
      </c>
      <c r="C354" s="93" t="s">
        <v>1116</v>
      </c>
      <c r="D354" s="21" t="s">
        <v>368</v>
      </c>
      <c r="E354" s="23" t="s">
        <v>669</v>
      </c>
      <c r="F354" s="12">
        <v>1</v>
      </c>
      <c r="G354" s="12" t="s">
        <v>32</v>
      </c>
      <c r="H354" s="12">
        <v>1</v>
      </c>
      <c r="I354" s="12" t="s">
        <v>32</v>
      </c>
      <c r="J354" s="14">
        <v>1800</v>
      </c>
      <c r="K354" s="14">
        <v>3000</v>
      </c>
      <c r="L354" s="14">
        <v>3600</v>
      </c>
      <c r="M354" s="14">
        <f t="shared" si="646"/>
        <v>3080.0000000000005</v>
      </c>
      <c r="N354" s="14">
        <v>300</v>
      </c>
      <c r="O354" s="14">
        <v>2800</v>
      </c>
      <c r="P354" s="39">
        <v>12.66</v>
      </c>
      <c r="Q354" s="15">
        <f t="shared" si="537"/>
        <v>35448</v>
      </c>
      <c r="R354" s="18">
        <f>O354/4</f>
        <v>700</v>
      </c>
      <c r="S354" s="17">
        <f>P354*R354</f>
        <v>8862</v>
      </c>
      <c r="T354" s="18">
        <f>O354/4</f>
        <v>700</v>
      </c>
      <c r="U354" s="17">
        <f>P354*T354</f>
        <v>8862</v>
      </c>
      <c r="V354" s="18">
        <f>O354/4</f>
        <v>700</v>
      </c>
      <c r="W354" s="17">
        <f>P354*V354</f>
        <v>8862</v>
      </c>
      <c r="X354" s="18">
        <f>O354/4</f>
        <v>700</v>
      </c>
      <c r="Y354" s="17">
        <f>P354*X354</f>
        <v>8862</v>
      </c>
      <c r="Z354" s="19"/>
    </row>
    <row r="355" spans="1:27" ht="15.75" customHeight="1" x14ac:dyDescent="0.35">
      <c r="A355" s="11">
        <v>10945</v>
      </c>
      <c r="B355" s="11">
        <v>270</v>
      </c>
      <c r="C355" s="93" t="s">
        <v>1117</v>
      </c>
      <c r="D355" s="21" t="s">
        <v>368</v>
      </c>
      <c r="E355" s="23" t="s">
        <v>745</v>
      </c>
      <c r="F355" s="12">
        <v>1</v>
      </c>
      <c r="G355" s="12" t="s">
        <v>75</v>
      </c>
      <c r="H355" s="12" t="s">
        <v>719</v>
      </c>
      <c r="I355" s="12" t="s">
        <v>49</v>
      </c>
      <c r="J355" s="14">
        <v>48</v>
      </c>
      <c r="K355" s="14">
        <v>30</v>
      </c>
      <c r="L355" s="14">
        <v>27</v>
      </c>
      <c r="M355" s="14">
        <f t="shared" si="646"/>
        <v>38.5</v>
      </c>
      <c r="N355" s="14">
        <v>0</v>
      </c>
      <c r="O355" s="14">
        <v>40</v>
      </c>
      <c r="P355" s="39">
        <v>135</v>
      </c>
      <c r="Q355" s="15">
        <f t="shared" si="537"/>
        <v>5400</v>
      </c>
      <c r="R355" s="18">
        <f>O355/4</f>
        <v>10</v>
      </c>
      <c r="S355" s="17">
        <f>P355*R355</f>
        <v>1350</v>
      </c>
      <c r="T355" s="18">
        <f>O355/4</f>
        <v>10</v>
      </c>
      <c r="U355" s="17">
        <f>P355*T355</f>
        <v>1350</v>
      </c>
      <c r="V355" s="18">
        <f>O355/4</f>
        <v>10</v>
      </c>
      <c r="W355" s="17">
        <f>P355*V355</f>
        <v>1350</v>
      </c>
      <c r="X355" s="18">
        <f>O355/4</f>
        <v>10</v>
      </c>
      <c r="Y355" s="17">
        <f>P355*X355</f>
        <v>1350</v>
      </c>
      <c r="Z355" s="19"/>
    </row>
    <row r="357" spans="1:27" s="123" customFormat="1" ht="19.5" customHeight="1" x14ac:dyDescent="0.35">
      <c r="B357" s="24"/>
      <c r="C357" s="353" t="s">
        <v>577</v>
      </c>
      <c r="D357" s="353"/>
      <c r="E357" s="353"/>
      <c r="F357" s="142"/>
      <c r="G357" s="26"/>
      <c r="H357" s="26"/>
      <c r="I357" s="128"/>
      <c r="J357" s="127" t="s">
        <v>577</v>
      </c>
      <c r="K357" s="142"/>
      <c r="L357" s="142"/>
      <c r="M357" s="24"/>
      <c r="N357" s="26"/>
      <c r="O357" s="26"/>
      <c r="P357" s="26"/>
      <c r="Q357" s="26" t="s">
        <v>577</v>
      </c>
      <c r="R357" s="24"/>
      <c r="S357" s="27"/>
      <c r="T357" s="28"/>
      <c r="U357" s="28"/>
      <c r="V357" s="28"/>
      <c r="W357" s="28" t="s">
        <v>577</v>
      </c>
      <c r="X357" s="28"/>
      <c r="Y357" s="28"/>
      <c r="Z357" s="28"/>
      <c r="AA357" s="24"/>
    </row>
    <row r="358" spans="1:27" s="140" customFormat="1" ht="17.5" customHeight="1" x14ac:dyDescent="0.35">
      <c r="C358" s="351" t="s">
        <v>578</v>
      </c>
      <c r="D358" s="351"/>
      <c r="E358" s="351"/>
      <c r="F358" s="134"/>
      <c r="G358" s="132"/>
      <c r="H358" s="132"/>
      <c r="J358" s="132" t="s">
        <v>789</v>
      </c>
      <c r="N358" s="132"/>
      <c r="O358" s="132"/>
      <c r="P358" s="132"/>
      <c r="Q358" s="132" t="s">
        <v>790</v>
      </c>
      <c r="T358" s="133"/>
      <c r="U358" s="133"/>
      <c r="V358" s="133"/>
      <c r="W358" s="133" t="s">
        <v>688</v>
      </c>
      <c r="X358" s="133"/>
      <c r="Y358" s="133"/>
      <c r="Z358" s="133"/>
    </row>
    <row r="359" spans="1:27" s="140" customFormat="1" ht="17.5" customHeight="1" x14ac:dyDescent="0.35">
      <c r="C359" s="351" t="s">
        <v>614</v>
      </c>
      <c r="D359" s="351"/>
      <c r="E359" s="351"/>
      <c r="F359" s="134"/>
      <c r="G359" s="132"/>
      <c r="H359" s="132"/>
      <c r="J359" s="132" t="s">
        <v>686</v>
      </c>
      <c r="N359" s="132"/>
      <c r="O359" s="132"/>
      <c r="P359" s="132"/>
      <c r="Q359" s="132" t="s">
        <v>615</v>
      </c>
      <c r="T359" s="133"/>
      <c r="U359" s="133"/>
      <c r="V359" s="133"/>
      <c r="W359" s="133" t="s">
        <v>616</v>
      </c>
      <c r="X359" s="133"/>
      <c r="Y359" s="133"/>
      <c r="Z359" s="133"/>
    </row>
    <row r="360" spans="1:27" s="140" customFormat="1" ht="17.5" customHeight="1" x14ac:dyDescent="0.35">
      <c r="C360" s="351" t="s">
        <v>677</v>
      </c>
      <c r="D360" s="351"/>
      <c r="E360" s="351"/>
      <c r="F360" s="134"/>
      <c r="G360" s="132"/>
      <c r="H360" s="132"/>
      <c r="J360" s="132" t="s">
        <v>687</v>
      </c>
      <c r="N360" s="132"/>
      <c r="O360" s="132"/>
      <c r="P360" s="132"/>
      <c r="Q360" s="132" t="s">
        <v>86</v>
      </c>
      <c r="T360" s="133"/>
      <c r="U360" s="133"/>
      <c r="V360" s="133"/>
      <c r="W360" s="133" t="s">
        <v>87</v>
      </c>
      <c r="X360" s="133"/>
      <c r="Y360" s="133"/>
      <c r="Z360" s="133"/>
    </row>
    <row r="361" spans="1:27" s="118" customFormat="1" ht="17.5" customHeight="1" x14ac:dyDescent="0.35">
      <c r="C361" s="123"/>
      <c r="F361" s="29"/>
      <c r="G361" s="30"/>
      <c r="H361" s="30"/>
      <c r="I361" s="30"/>
      <c r="L361" s="123"/>
      <c r="N361" s="30"/>
      <c r="O361" s="30"/>
      <c r="P361" s="30"/>
      <c r="Q361" s="30"/>
      <c r="T361" s="31"/>
      <c r="U361" s="31"/>
      <c r="V361" s="31"/>
      <c r="W361" s="31"/>
      <c r="X361" s="31"/>
      <c r="Y361" s="31"/>
      <c r="Z361" s="31"/>
    </row>
    <row r="362" spans="1:27" s="141" customFormat="1" ht="27.5" customHeight="1" x14ac:dyDescent="0.3">
      <c r="A362" s="352" t="s">
        <v>1160</v>
      </c>
      <c r="B362" s="352"/>
      <c r="C362" s="352"/>
      <c r="D362" s="352"/>
      <c r="E362" s="352"/>
      <c r="F362" s="352"/>
      <c r="G362" s="352"/>
      <c r="H362" s="352"/>
      <c r="I362" s="352"/>
      <c r="J362" s="352"/>
      <c r="K362" s="352"/>
      <c r="L362" s="352"/>
      <c r="M362" s="352"/>
      <c r="N362" s="352"/>
      <c r="O362" s="352"/>
      <c r="P362" s="352"/>
      <c r="Q362" s="352"/>
      <c r="R362" s="352"/>
      <c r="S362" s="352"/>
      <c r="T362" s="352"/>
      <c r="U362" s="352"/>
      <c r="V362" s="352"/>
      <c r="W362" s="352"/>
      <c r="X362" s="352"/>
      <c r="Y362" s="352"/>
      <c r="Z362" s="352"/>
    </row>
    <row r="363" spans="1:27" s="141" customFormat="1" ht="21.5" customHeight="1" x14ac:dyDescent="0.3">
      <c r="A363" s="336" t="s">
        <v>579</v>
      </c>
      <c r="B363" s="336"/>
      <c r="C363" s="336"/>
      <c r="D363" s="336"/>
      <c r="E363" s="336"/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36"/>
      <c r="R363" s="336"/>
      <c r="S363" s="336"/>
      <c r="T363" s="336"/>
      <c r="U363" s="336"/>
      <c r="V363" s="336"/>
      <c r="W363" s="336"/>
      <c r="X363" s="336"/>
      <c r="Y363" s="336"/>
      <c r="Z363" s="336"/>
    </row>
    <row r="364" spans="1:27" s="7" customFormat="1" ht="19" customHeight="1" x14ac:dyDescent="0.3">
      <c r="A364" s="337" t="s">
        <v>13</v>
      </c>
      <c r="B364" s="339" t="s">
        <v>12</v>
      </c>
      <c r="C364" s="341" t="s">
        <v>1158</v>
      </c>
      <c r="D364" s="342" t="s">
        <v>14</v>
      </c>
      <c r="E364" s="344" t="s">
        <v>15</v>
      </c>
      <c r="F364" s="346" t="s">
        <v>776</v>
      </c>
      <c r="G364" s="348" t="s">
        <v>16</v>
      </c>
      <c r="H364" s="349" t="s">
        <v>17</v>
      </c>
      <c r="I364" s="349" t="s">
        <v>18</v>
      </c>
      <c r="J364" s="328" t="s">
        <v>19</v>
      </c>
      <c r="K364" s="328"/>
      <c r="L364" s="328"/>
      <c r="M364" s="330" t="s">
        <v>1161</v>
      </c>
      <c r="N364" s="330" t="s">
        <v>20</v>
      </c>
      <c r="O364" s="330" t="s">
        <v>1162</v>
      </c>
      <c r="P364" s="332" t="s">
        <v>21</v>
      </c>
      <c r="Q364" s="334" t="s">
        <v>22</v>
      </c>
      <c r="R364" s="329" t="s">
        <v>23</v>
      </c>
      <c r="S364" s="329"/>
      <c r="T364" s="329" t="s">
        <v>24</v>
      </c>
      <c r="U364" s="329"/>
      <c r="V364" s="329" t="s">
        <v>25</v>
      </c>
      <c r="W364" s="329"/>
      <c r="X364" s="329" t="s">
        <v>26</v>
      </c>
      <c r="Y364" s="329"/>
      <c r="Z364" s="6" t="s">
        <v>27</v>
      </c>
    </row>
    <row r="365" spans="1:27" s="7" customFormat="1" ht="21" customHeight="1" x14ac:dyDescent="0.3">
      <c r="A365" s="338"/>
      <c r="B365" s="340"/>
      <c r="C365" s="341"/>
      <c r="D365" s="343"/>
      <c r="E365" s="345"/>
      <c r="F365" s="347"/>
      <c r="G365" s="348"/>
      <c r="H365" s="350"/>
      <c r="I365" s="350"/>
      <c r="J365" s="8">
        <v>2561</v>
      </c>
      <c r="K365" s="8">
        <v>2562</v>
      </c>
      <c r="L365" s="8">
        <v>2563</v>
      </c>
      <c r="M365" s="331"/>
      <c r="N365" s="331"/>
      <c r="O365" s="331"/>
      <c r="P365" s="333"/>
      <c r="Q365" s="335"/>
      <c r="R365" s="137" t="s">
        <v>28</v>
      </c>
      <c r="S365" s="137" t="s">
        <v>29</v>
      </c>
      <c r="T365" s="137" t="s">
        <v>28</v>
      </c>
      <c r="U365" s="137" t="s">
        <v>29</v>
      </c>
      <c r="V365" s="137" t="s">
        <v>28</v>
      </c>
      <c r="W365" s="137" t="s">
        <v>29</v>
      </c>
      <c r="X365" s="137" t="s">
        <v>28</v>
      </c>
      <c r="Y365" s="137" t="s">
        <v>29</v>
      </c>
      <c r="Z365" s="139"/>
    </row>
    <row r="366" spans="1:27" ht="15.75" customHeight="1" x14ac:dyDescent="0.35">
      <c r="A366" s="11">
        <v>10945</v>
      </c>
      <c r="B366" s="11">
        <v>271</v>
      </c>
      <c r="C366" s="93" t="s">
        <v>1118</v>
      </c>
      <c r="D366" s="13"/>
      <c r="E366" s="38" t="s">
        <v>537</v>
      </c>
      <c r="F366" s="12">
        <v>2</v>
      </c>
      <c r="G366" s="48" t="s">
        <v>538</v>
      </c>
      <c r="H366" s="48">
        <v>10</v>
      </c>
      <c r="I366" s="48" t="s">
        <v>538</v>
      </c>
      <c r="J366" s="49">
        <v>70</v>
      </c>
      <c r="K366" s="49">
        <v>12</v>
      </c>
      <c r="L366" s="49">
        <v>23</v>
      </c>
      <c r="M366" s="14">
        <f t="shared" ref="M366:M367" si="706">(J366+K366+L366)/3*1.1</f>
        <v>38.5</v>
      </c>
      <c r="N366" s="49">
        <v>10</v>
      </c>
      <c r="O366" s="14">
        <v>28</v>
      </c>
      <c r="P366" s="54">
        <v>22</v>
      </c>
      <c r="Q366" s="15">
        <f t="shared" ref="Q366:Q367" si="707">O366*P366</f>
        <v>616</v>
      </c>
      <c r="R366" s="51">
        <v>0</v>
      </c>
      <c r="S366" s="52">
        <f t="shared" ref="S366" si="708">P366*R366</f>
        <v>0</v>
      </c>
      <c r="T366" s="51">
        <v>28</v>
      </c>
      <c r="U366" s="52">
        <f t="shared" ref="U366" si="709">P366*T366</f>
        <v>616</v>
      </c>
      <c r="V366" s="51">
        <v>0</v>
      </c>
      <c r="W366" s="52">
        <f t="shared" ref="W366" si="710">P366*V366</f>
        <v>0</v>
      </c>
      <c r="X366" s="51">
        <v>0</v>
      </c>
      <c r="Y366" s="52">
        <f t="shared" ref="Y366" si="711">P366*X366</f>
        <v>0</v>
      </c>
      <c r="Z366" s="53"/>
    </row>
    <row r="367" spans="1:27" ht="15.75" customHeight="1" x14ac:dyDescent="0.35">
      <c r="A367" s="11">
        <v>10945</v>
      </c>
      <c r="B367" s="11">
        <v>272</v>
      </c>
      <c r="C367" s="93" t="s">
        <v>1119</v>
      </c>
      <c r="D367" s="21" t="s">
        <v>369</v>
      </c>
      <c r="E367" s="23" t="s">
        <v>370</v>
      </c>
      <c r="F367" s="12">
        <v>1</v>
      </c>
      <c r="G367" s="12" t="s">
        <v>32</v>
      </c>
      <c r="H367" s="12">
        <v>1</v>
      </c>
      <c r="I367" s="12" t="s">
        <v>32</v>
      </c>
      <c r="J367" s="14">
        <v>11400</v>
      </c>
      <c r="K367" s="14">
        <v>8000</v>
      </c>
      <c r="L367" s="14">
        <v>7800</v>
      </c>
      <c r="M367" s="14">
        <f t="shared" si="706"/>
        <v>9973.3333333333339</v>
      </c>
      <c r="N367" s="14">
        <v>7000</v>
      </c>
      <c r="O367" s="14">
        <v>3000</v>
      </c>
      <c r="P367" s="39">
        <v>0.86</v>
      </c>
      <c r="Q367" s="15">
        <f t="shared" si="707"/>
        <v>2580</v>
      </c>
      <c r="R367" s="18">
        <v>0</v>
      </c>
      <c r="S367" s="17">
        <f>P367*R367</f>
        <v>0</v>
      </c>
      <c r="T367" s="18">
        <v>0</v>
      </c>
      <c r="U367" s="17">
        <f>P367*T367</f>
        <v>0</v>
      </c>
      <c r="V367" s="18">
        <v>1500</v>
      </c>
      <c r="W367" s="17">
        <f>P367*V367</f>
        <v>1290</v>
      </c>
      <c r="X367" s="18">
        <v>1500</v>
      </c>
      <c r="Y367" s="17">
        <f>P367*X367</f>
        <v>1290</v>
      </c>
      <c r="Z367" s="19"/>
    </row>
    <row r="368" spans="1:27" ht="15.75" customHeight="1" x14ac:dyDescent="0.35">
      <c r="A368" s="11">
        <v>10945</v>
      </c>
      <c r="B368" s="11">
        <v>273</v>
      </c>
      <c r="C368" s="93" t="s">
        <v>1120</v>
      </c>
      <c r="D368" s="21" t="s">
        <v>371</v>
      </c>
      <c r="E368" s="33" t="s">
        <v>746</v>
      </c>
      <c r="F368" s="12">
        <v>1</v>
      </c>
      <c r="G368" s="12" t="s">
        <v>45</v>
      </c>
      <c r="H368" s="12">
        <v>1</v>
      </c>
      <c r="I368" s="12" t="s">
        <v>66</v>
      </c>
      <c r="J368" s="14">
        <v>5</v>
      </c>
      <c r="K368" s="14">
        <v>2</v>
      </c>
      <c r="L368" s="14">
        <v>7</v>
      </c>
      <c r="M368" s="14">
        <f t="shared" ref="M368:M393" si="712">(J368+K368+L368)/3*1.1</f>
        <v>5.1333333333333337</v>
      </c>
      <c r="N368" s="14">
        <v>0</v>
      </c>
      <c r="O368" s="14">
        <v>5</v>
      </c>
      <c r="P368" s="39">
        <v>5600</v>
      </c>
      <c r="Q368" s="15">
        <f t="shared" ref="Q368:Q381" si="713">O368*P368</f>
        <v>28000</v>
      </c>
      <c r="R368" s="18">
        <v>2</v>
      </c>
      <c r="S368" s="17">
        <f t="shared" ref="S368" si="714">P368*R368</f>
        <v>11200</v>
      </c>
      <c r="T368" s="18">
        <v>1</v>
      </c>
      <c r="U368" s="17">
        <f t="shared" ref="U368" si="715">P368*T368</f>
        <v>5600</v>
      </c>
      <c r="V368" s="18">
        <v>1</v>
      </c>
      <c r="W368" s="17">
        <f t="shared" ref="W368" si="716">P368*V368</f>
        <v>5600</v>
      </c>
      <c r="X368" s="18">
        <v>1</v>
      </c>
      <c r="Y368" s="17">
        <f t="shared" ref="Y368" si="717">P368*X368</f>
        <v>5600</v>
      </c>
      <c r="Z368" s="19"/>
    </row>
    <row r="369" spans="1:26" ht="15.75" customHeight="1" x14ac:dyDescent="0.35">
      <c r="A369" s="11">
        <v>10945</v>
      </c>
      <c r="B369" s="11">
        <v>274</v>
      </c>
      <c r="C369" s="93" t="s">
        <v>1121</v>
      </c>
      <c r="D369" s="21" t="s">
        <v>371</v>
      </c>
      <c r="E369" s="33" t="s">
        <v>372</v>
      </c>
      <c r="F369" s="12">
        <v>1</v>
      </c>
      <c r="G369" s="12" t="s">
        <v>45</v>
      </c>
      <c r="H369" s="12">
        <v>1</v>
      </c>
      <c r="I369" s="12" t="s">
        <v>66</v>
      </c>
      <c r="J369" s="14">
        <v>39</v>
      </c>
      <c r="K369" s="14">
        <v>0</v>
      </c>
      <c r="L369" s="14">
        <v>36</v>
      </c>
      <c r="M369" s="14">
        <f t="shared" si="712"/>
        <v>27.500000000000004</v>
      </c>
      <c r="N369" s="14">
        <v>0</v>
      </c>
      <c r="O369" s="14">
        <v>30</v>
      </c>
      <c r="P369" s="39">
        <v>15.18</v>
      </c>
      <c r="Q369" s="15">
        <f t="shared" si="713"/>
        <v>455.4</v>
      </c>
      <c r="R369" s="18">
        <v>30</v>
      </c>
      <c r="S369" s="17">
        <f t="shared" ref="S369:S377" si="718">P369*R369</f>
        <v>455.4</v>
      </c>
      <c r="T369" s="18">
        <v>0</v>
      </c>
      <c r="U369" s="17">
        <f t="shared" ref="U369:U377" si="719">P369*T369</f>
        <v>0</v>
      </c>
      <c r="V369" s="18">
        <v>0</v>
      </c>
      <c r="W369" s="17">
        <f t="shared" ref="W369:W377" si="720">P369*V369</f>
        <v>0</v>
      </c>
      <c r="X369" s="18">
        <v>0</v>
      </c>
      <c r="Y369" s="17">
        <f t="shared" ref="Y369:Y377" si="721">P369*X369</f>
        <v>0</v>
      </c>
      <c r="Z369" s="19"/>
    </row>
    <row r="370" spans="1:26" ht="15.75" customHeight="1" x14ac:dyDescent="0.35">
      <c r="A370" s="11">
        <v>10945</v>
      </c>
      <c r="B370" s="11">
        <v>275</v>
      </c>
      <c r="C370" s="93" t="s">
        <v>1122</v>
      </c>
      <c r="D370" s="21" t="s">
        <v>373</v>
      </c>
      <c r="E370" s="33" t="s">
        <v>1203</v>
      </c>
      <c r="F370" s="12">
        <v>1</v>
      </c>
      <c r="G370" s="12" t="s">
        <v>32</v>
      </c>
      <c r="H370" s="12">
        <v>1</v>
      </c>
      <c r="I370" s="12" t="s">
        <v>32</v>
      </c>
      <c r="J370" s="14"/>
      <c r="K370" s="14"/>
      <c r="L370" s="14">
        <v>720</v>
      </c>
      <c r="M370" s="14">
        <f>(J370+K370+L370)/1*1.1</f>
        <v>792.00000000000011</v>
      </c>
      <c r="N370" s="14">
        <v>0</v>
      </c>
      <c r="O370" s="14">
        <v>800</v>
      </c>
      <c r="P370" s="39">
        <v>0.23</v>
      </c>
      <c r="Q370" s="15">
        <f t="shared" ref="Q370" si="722">O370*P370</f>
        <v>184</v>
      </c>
      <c r="R370" s="18">
        <v>800</v>
      </c>
      <c r="S370" s="17">
        <f t="shared" ref="S370" si="723">P370*R370</f>
        <v>184</v>
      </c>
      <c r="T370" s="18">
        <v>0</v>
      </c>
      <c r="U370" s="17">
        <f t="shared" ref="U370" si="724">P370*T370</f>
        <v>0</v>
      </c>
      <c r="V370" s="18">
        <v>0</v>
      </c>
      <c r="W370" s="17">
        <f t="shared" ref="W370" si="725">P370*V370</f>
        <v>0</v>
      </c>
      <c r="X370" s="18">
        <v>0</v>
      </c>
      <c r="Y370" s="17">
        <f t="shared" ref="Y370" si="726">P370*X370</f>
        <v>0</v>
      </c>
      <c r="Z370" s="19"/>
    </row>
    <row r="371" spans="1:26" ht="15.75" customHeight="1" x14ac:dyDescent="0.35">
      <c r="A371" s="11">
        <v>10945</v>
      </c>
      <c r="B371" s="11">
        <v>276</v>
      </c>
      <c r="C371" s="93" t="s">
        <v>1122</v>
      </c>
      <c r="D371" s="21" t="s">
        <v>373</v>
      </c>
      <c r="E371" s="33" t="s">
        <v>374</v>
      </c>
      <c r="F371" s="12">
        <v>1</v>
      </c>
      <c r="G371" s="12" t="s">
        <v>32</v>
      </c>
      <c r="H371" s="12">
        <v>1</v>
      </c>
      <c r="I371" s="12" t="s">
        <v>32</v>
      </c>
      <c r="J371" s="14">
        <v>2400</v>
      </c>
      <c r="K371" s="14">
        <v>100</v>
      </c>
      <c r="L371" s="14">
        <v>100</v>
      </c>
      <c r="M371" s="14">
        <f t="shared" si="712"/>
        <v>953.33333333333337</v>
      </c>
      <c r="N371" s="14">
        <v>0</v>
      </c>
      <c r="O371" s="14">
        <v>1000</v>
      </c>
      <c r="P371" s="39">
        <v>0.23</v>
      </c>
      <c r="Q371" s="15">
        <f t="shared" si="713"/>
        <v>230</v>
      </c>
      <c r="R371" s="18">
        <v>1000</v>
      </c>
      <c r="S371" s="17">
        <f t="shared" si="718"/>
        <v>230</v>
      </c>
      <c r="T371" s="18">
        <v>0</v>
      </c>
      <c r="U371" s="17">
        <f t="shared" si="719"/>
        <v>0</v>
      </c>
      <c r="V371" s="18">
        <v>0</v>
      </c>
      <c r="W371" s="17">
        <f t="shared" si="720"/>
        <v>0</v>
      </c>
      <c r="X371" s="18">
        <v>0</v>
      </c>
      <c r="Y371" s="17">
        <f t="shared" si="721"/>
        <v>0</v>
      </c>
      <c r="Z371" s="19"/>
    </row>
    <row r="372" spans="1:26" ht="15.75" customHeight="1" x14ac:dyDescent="0.35">
      <c r="A372" s="11">
        <v>10945</v>
      </c>
      <c r="B372" s="11">
        <v>277</v>
      </c>
      <c r="C372" s="93" t="s">
        <v>1123</v>
      </c>
      <c r="D372" s="21" t="s">
        <v>375</v>
      </c>
      <c r="E372" s="40" t="s">
        <v>376</v>
      </c>
      <c r="F372" s="12">
        <v>1</v>
      </c>
      <c r="G372" s="12" t="s">
        <v>45</v>
      </c>
      <c r="H372" s="12">
        <v>1</v>
      </c>
      <c r="I372" s="12" t="s">
        <v>46</v>
      </c>
      <c r="J372" s="14">
        <v>60</v>
      </c>
      <c r="K372" s="14">
        <v>100</v>
      </c>
      <c r="L372" s="14">
        <v>84</v>
      </c>
      <c r="M372" s="14">
        <f t="shared" si="712"/>
        <v>89.466666666666669</v>
      </c>
      <c r="N372" s="14">
        <v>30</v>
      </c>
      <c r="O372" s="14">
        <v>60</v>
      </c>
      <c r="P372" s="39">
        <v>8.56</v>
      </c>
      <c r="Q372" s="15">
        <f t="shared" si="713"/>
        <v>513.6</v>
      </c>
      <c r="R372" s="18">
        <v>0</v>
      </c>
      <c r="S372" s="17">
        <f t="shared" si="718"/>
        <v>0</v>
      </c>
      <c r="T372" s="18">
        <v>60</v>
      </c>
      <c r="U372" s="17">
        <f t="shared" si="719"/>
        <v>513.6</v>
      </c>
      <c r="V372" s="18">
        <v>0</v>
      </c>
      <c r="W372" s="17">
        <f t="shared" si="720"/>
        <v>0</v>
      </c>
      <c r="X372" s="18">
        <v>0</v>
      </c>
      <c r="Y372" s="17">
        <f t="shared" si="721"/>
        <v>0</v>
      </c>
      <c r="Z372" s="19"/>
    </row>
    <row r="373" spans="1:26" ht="15.75" customHeight="1" x14ac:dyDescent="0.35">
      <c r="A373" s="11">
        <v>10945</v>
      </c>
      <c r="B373" s="11">
        <v>278</v>
      </c>
      <c r="C373" s="93" t="s">
        <v>1124</v>
      </c>
      <c r="D373" s="21" t="s">
        <v>377</v>
      </c>
      <c r="E373" s="33" t="s">
        <v>378</v>
      </c>
      <c r="F373" s="12">
        <v>1</v>
      </c>
      <c r="G373" s="12" t="s">
        <v>45</v>
      </c>
      <c r="H373" s="12">
        <v>1</v>
      </c>
      <c r="I373" s="12" t="s">
        <v>46</v>
      </c>
      <c r="J373" s="14">
        <v>2</v>
      </c>
      <c r="K373" s="14">
        <v>1</v>
      </c>
      <c r="L373" s="14">
        <v>1</v>
      </c>
      <c r="M373" s="14">
        <f t="shared" si="712"/>
        <v>1.4666666666666668</v>
      </c>
      <c r="N373" s="14">
        <v>0</v>
      </c>
      <c r="O373" s="14">
        <v>1</v>
      </c>
      <c r="P373" s="39">
        <v>540</v>
      </c>
      <c r="Q373" s="15">
        <f t="shared" si="713"/>
        <v>540</v>
      </c>
      <c r="R373" s="18">
        <v>1</v>
      </c>
      <c r="S373" s="17">
        <f t="shared" si="718"/>
        <v>540</v>
      </c>
      <c r="T373" s="18">
        <v>0</v>
      </c>
      <c r="U373" s="17">
        <f t="shared" si="719"/>
        <v>0</v>
      </c>
      <c r="V373" s="18">
        <v>0</v>
      </c>
      <c r="W373" s="17">
        <f t="shared" si="720"/>
        <v>0</v>
      </c>
      <c r="X373" s="18">
        <v>0</v>
      </c>
      <c r="Y373" s="17">
        <f t="shared" si="721"/>
        <v>0</v>
      </c>
      <c r="Z373" s="19"/>
    </row>
    <row r="374" spans="1:26" ht="15.75" customHeight="1" x14ac:dyDescent="0.35">
      <c r="A374" s="11">
        <v>10945</v>
      </c>
      <c r="B374" s="11">
        <v>279</v>
      </c>
      <c r="C374" s="93" t="s">
        <v>1125</v>
      </c>
      <c r="D374" s="21" t="s">
        <v>379</v>
      </c>
      <c r="E374" s="33" t="s">
        <v>380</v>
      </c>
      <c r="F374" s="12">
        <v>1</v>
      </c>
      <c r="G374" s="12" t="s">
        <v>75</v>
      </c>
      <c r="H374" s="12">
        <v>1</v>
      </c>
      <c r="I374" s="12" t="s">
        <v>49</v>
      </c>
      <c r="J374" s="14">
        <v>24</v>
      </c>
      <c r="K374" s="14">
        <v>12</v>
      </c>
      <c r="L374" s="14">
        <v>12</v>
      </c>
      <c r="M374" s="14">
        <f t="shared" si="712"/>
        <v>17.600000000000001</v>
      </c>
      <c r="N374" s="14">
        <v>0</v>
      </c>
      <c r="O374" s="14">
        <v>20</v>
      </c>
      <c r="P374" s="39">
        <v>74.900000000000006</v>
      </c>
      <c r="Q374" s="15">
        <f t="shared" si="713"/>
        <v>1498</v>
      </c>
      <c r="R374" s="18">
        <v>10</v>
      </c>
      <c r="S374" s="17">
        <f t="shared" si="718"/>
        <v>749</v>
      </c>
      <c r="T374" s="18">
        <v>0</v>
      </c>
      <c r="U374" s="17">
        <f t="shared" si="719"/>
        <v>0</v>
      </c>
      <c r="V374" s="18">
        <v>10</v>
      </c>
      <c r="W374" s="17">
        <f t="shared" si="720"/>
        <v>749</v>
      </c>
      <c r="X374" s="18">
        <v>0</v>
      </c>
      <c r="Y374" s="17">
        <f t="shared" si="721"/>
        <v>0</v>
      </c>
      <c r="Z374" s="19"/>
    </row>
    <row r="375" spans="1:26" ht="15.75" customHeight="1" x14ac:dyDescent="0.35">
      <c r="A375" s="11">
        <v>10945</v>
      </c>
      <c r="B375" s="11">
        <v>280</v>
      </c>
      <c r="C375" s="93" t="s">
        <v>1126</v>
      </c>
      <c r="D375" s="21" t="s">
        <v>381</v>
      </c>
      <c r="E375" s="23" t="s">
        <v>382</v>
      </c>
      <c r="F375" s="12">
        <v>1</v>
      </c>
      <c r="G375" s="12" t="s">
        <v>32</v>
      </c>
      <c r="H375" s="12">
        <v>1</v>
      </c>
      <c r="I375" s="12" t="s">
        <v>32</v>
      </c>
      <c r="J375" s="14">
        <v>60000</v>
      </c>
      <c r="K375" s="14">
        <v>40900</v>
      </c>
      <c r="L375" s="14">
        <v>51000</v>
      </c>
      <c r="M375" s="14">
        <f t="shared" si="712"/>
        <v>55696.666666666672</v>
      </c>
      <c r="N375" s="14">
        <v>17500</v>
      </c>
      <c r="O375" s="14">
        <v>38000</v>
      </c>
      <c r="P375" s="39">
        <v>1.32</v>
      </c>
      <c r="Q375" s="15">
        <f t="shared" si="713"/>
        <v>50160</v>
      </c>
      <c r="R375" s="18">
        <v>0</v>
      </c>
      <c r="S375" s="17">
        <f t="shared" si="718"/>
        <v>0</v>
      </c>
      <c r="T375" s="18">
        <v>8000</v>
      </c>
      <c r="U375" s="17">
        <f t="shared" si="719"/>
        <v>10560</v>
      </c>
      <c r="V375" s="18">
        <v>15000</v>
      </c>
      <c r="W375" s="17">
        <f t="shared" si="720"/>
        <v>19800</v>
      </c>
      <c r="X375" s="18">
        <v>15000</v>
      </c>
      <c r="Y375" s="17">
        <f t="shared" si="721"/>
        <v>19800</v>
      </c>
      <c r="Z375" s="19"/>
    </row>
    <row r="376" spans="1:26" ht="15.75" customHeight="1" x14ac:dyDescent="0.35">
      <c r="A376" s="11">
        <v>10945</v>
      </c>
      <c r="B376" s="11">
        <v>281</v>
      </c>
      <c r="C376" s="93" t="s">
        <v>1127</v>
      </c>
      <c r="D376" s="21" t="s">
        <v>383</v>
      </c>
      <c r="E376" s="23" t="s">
        <v>384</v>
      </c>
      <c r="F376" s="12">
        <v>1</v>
      </c>
      <c r="G376" s="12" t="s">
        <v>32</v>
      </c>
      <c r="H376" s="12">
        <v>1</v>
      </c>
      <c r="I376" s="12" t="s">
        <v>32</v>
      </c>
      <c r="J376" s="14"/>
      <c r="K376" s="14">
        <v>1000</v>
      </c>
      <c r="L376" s="14">
        <v>1200</v>
      </c>
      <c r="M376" s="14">
        <f>(J376+K376+L376)/2*1.1</f>
        <v>1210</v>
      </c>
      <c r="N376" s="14">
        <v>0</v>
      </c>
      <c r="O376" s="14">
        <v>1200</v>
      </c>
      <c r="P376" s="39">
        <v>0.75</v>
      </c>
      <c r="Q376" s="15">
        <f t="shared" si="713"/>
        <v>900</v>
      </c>
      <c r="R376" s="18">
        <f t="shared" ref="R376:R377" si="727">O376/4</f>
        <v>300</v>
      </c>
      <c r="S376" s="17">
        <f t="shared" si="718"/>
        <v>225</v>
      </c>
      <c r="T376" s="18">
        <f t="shared" ref="T376:T377" si="728">O376/4</f>
        <v>300</v>
      </c>
      <c r="U376" s="17">
        <f t="shared" si="719"/>
        <v>225</v>
      </c>
      <c r="V376" s="18">
        <f t="shared" ref="V376:V377" si="729">O376/4</f>
        <v>300</v>
      </c>
      <c r="W376" s="17">
        <f t="shared" si="720"/>
        <v>225</v>
      </c>
      <c r="X376" s="18">
        <f t="shared" ref="X376:X377" si="730">O376/4</f>
        <v>300</v>
      </c>
      <c r="Y376" s="17">
        <f t="shared" si="721"/>
        <v>225</v>
      </c>
      <c r="Z376" s="19"/>
    </row>
    <row r="377" spans="1:26" ht="15.75" customHeight="1" x14ac:dyDescent="0.35">
      <c r="A377" s="11">
        <v>10945</v>
      </c>
      <c r="B377" s="11">
        <v>282</v>
      </c>
      <c r="C377" s="93" t="s">
        <v>1128</v>
      </c>
      <c r="D377" s="21" t="s">
        <v>385</v>
      </c>
      <c r="E377" s="36" t="s">
        <v>386</v>
      </c>
      <c r="F377" s="12">
        <v>1</v>
      </c>
      <c r="G377" s="12" t="s">
        <v>75</v>
      </c>
      <c r="H377" s="12">
        <v>1</v>
      </c>
      <c r="I377" s="12" t="s">
        <v>49</v>
      </c>
      <c r="J377" s="14">
        <v>29</v>
      </c>
      <c r="K377" s="14">
        <v>58</v>
      </c>
      <c r="L377" s="14">
        <v>24</v>
      </c>
      <c r="M377" s="14">
        <f t="shared" si="712"/>
        <v>40.700000000000003</v>
      </c>
      <c r="N377" s="14">
        <v>0</v>
      </c>
      <c r="O377" s="14">
        <v>40</v>
      </c>
      <c r="P377" s="39">
        <v>44.44</v>
      </c>
      <c r="Q377" s="15">
        <f t="shared" si="713"/>
        <v>1777.6</v>
      </c>
      <c r="R377" s="18">
        <f t="shared" si="727"/>
        <v>10</v>
      </c>
      <c r="S377" s="17">
        <f t="shared" si="718"/>
        <v>444.4</v>
      </c>
      <c r="T377" s="18">
        <f t="shared" si="728"/>
        <v>10</v>
      </c>
      <c r="U377" s="17">
        <f t="shared" si="719"/>
        <v>444.4</v>
      </c>
      <c r="V377" s="18">
        <f t="shared" si="729"/>
        <v>10</v>
      </c>
      <c r="W377" s="17">
        <f t="shared" si="720"/>
        <v>444.4</v>
      </c>
      <c r="X377" s="18">
        <f t="shared" si="730"/>
        <v>10</v>
      </c>
      <c r="Y377" s="17">
        <f t="shared" si="721"/>
        <v>444.4</v>
      </c>
      <c r="Z377" s="19"/>
    </row>
    <row r="378" spans="1:26" ht="15.75" customHeight="1" x14ac:dyDescent="0.35">
      <c r="A378" s="11">
        <v>10945</v>
      </c>
      <c r="B378" s="11">
        <v>283</v>
      </c>
      <c r="C378" s="93" t="s">
        <v>1129</v>
      </c>
      <c r="D378" s="21" t="s">
        <v>387</v>
      </c>
      <c r="E378" s="40" t="s">
        <v>388</v>
      </c>
      <c r="F378" s="12">
        <v>1</v>
      </c>
      <c r="G378" s="12" t="s">
        <v>62</v>
      </c>
      <c r="H378" s="12">
        <v>1</v>
      </c>
      <c r="I378" s="12" t="s">
        <v>62</v>
      </c>
      <c r="J378" s="14">
        <v>9000</v>
      </c>
      <c r="K378" s="14">
        <v>8000</v>
      </c>
      <c r="L378" s="14">
        <v>24600</v>
      </c>
      <c r="M378" s="14">
        <f t="shared" si="712"/>
        <v>15253.333333333334</v>
      </c>
      <c r="N378" s="14">
        <v>1500</v>
      </c>
      <c r="O378" s="14">
        <v>14000</v>
      </c>
      <c r="P378" s="39">
        <v>0.54</v>
      </c>
      <c r="Q378" s="15">
        <f t="shared" si="713"/>
        <v>7560.0000000000009</v>
      </c>
      <c r="R378" s="18">
        <f t="shared" ref="R378" si="731">O378/4</f>
        <v>3500</v>
      </c>
      <c r="S378" s="17">
        <f t="shared" ref="S378" si="732">P378*R378</f>
        <v>1890.0000000000002</v>
      </c>
      <c r="T378" s="18">
        <f t="shared" ref="T378" si="733">O378/4</f>
        <v>3500</v>
      </c>
      <c r="U378" s="17">
        <f t="shared" ref="U378" si="734">P378*T378</f>
        <v>1890.0000000000002</v>
      </c>
      <c r="V378" s="18">
        <f t="shared" ref="V378" si="735">O378/4</f>
        <v>3500</v>
      </c>
      <c r="W378" s="17">
        <f t="shared" ref="W378" si="736">P378*V378</f>
        <v>1890.0000000000002</v>
      </c>
      <c r="X378" s="18">
        <f t="shared" ref="X378" si="737">O378/4</f>
        <v>3500</v>
      </c>
      <c r="Y378" s="17">
        <f t="shared" ref="Y378" si="738">P378*X378</f>
        <v>1890.0000000000002</v>
      </c>
      <c r="Z378" s="19"/>
    </row>
    <row r="379" spans="1:26" ht="15.75" customHeight="1" x14ac:dyDescent="0.35">
      <c r="A379" s="11">
        <v>10945</v>
      </c>
      <c r="B379" s="11">
        <v>284</v>
      </c>
      <c r="C379" s="93" t="s">
        <v>1130</v>
      </c>
      <c r="D379" s="21" t="s">
        <v>389</v>
      </c>
      <c r="E379" s="40" t="s">
        <v>390</v>
      </c>
      <c r="F379" s="12">
        <v>1</v>
      </c>
      <c r="G379" s="12" t="s">
        <v>45</v>
      </c>
      <c r="H379" s="12">
        <v>1</v>
      </c>
      <c r="I379" s="12" t="s">
        <v>46</v>
      </c>
      <c r="J379" s="14">
        <v>180</v>
      </c>
      <c r="K379" s="14">
        <v>300</v>
      </c>
      <c r="L379" s="14">
        <v>1380</v>
      </c>
      <c r="M379" s="14">
        <f t="shared" si="712"/>
        <v>682</v>
      </c>
      <c r="N379" s="14">
        <v>250</v>
      </c>
      <c r="O379" s="14">
        <v>400</v>
      </c>
      <c r="P379" s="39">
        <v>7</v>
      </c>
      <c r="Q379" s="15">
        <f t="shared" si="713"/>
        <v>2800</v>
      </c>
      <c r="R379" s="18">
        <v>0</v>
      </c>
      <c r="S379" s="17">
        <f>P379*R379</f>
        <v>0</v>
      </c>
      <c r="T379" s="18">
        <v>200</v>
      </c>
      <c r="U379" s="17">
        <f>P379*T379</f>
        <v>1400</v>
      </c>
      <c r="V379" s="18">
        <v>100</v>
      </c>
      <c r="W379" s="17">
        <f>P379*V379</f>
        <v>700</v>
      </c>
      <c r="X379" s="18">
        <v>100</v>
      </c>
      <c r="Y379" s="17">
        <f>P379*X379</f>
        <v>700</v>
      </c>
      <c r="Z379" s="19"/>
    </row>
    <row r="380" spans="1:26" ht="15.75" customHeight="1" x14ac:dyDescent="0.35">
      <c r="A380" s="11">
        <v>10945</v>
      </c>
      <c r="B380" s="11">
        <v>285</v>
      </c>
      <c r="C380" s="93" t="s">
        <v>1131</v>
      </c>
      <c r="D380" s="21"/>
      <c r="E380" s="40" t="s">
        <v>609</v>
      </c>
      <c r="F380" s="12">
        <v>1</v>
      </c>
      <c r="G380" s="12" t="s">
        <v>32</v>
      </c>
      <c r="H380" s="12">
        <v>1</v>
      </c>
      <c r="I380" s="12" t="s">
        <v>32</v>
      </c>
      <c r="J380" s="14">
        <v>6000</v>
      </c>
      <c r="K380" s="14">
        <v>7800</v>
      </c>
      <c r="L380" s="14">
        <v>12000</v>
      </c>
      <c r="M380" s="14">
        <f t="shared" si="712"/>
        <v>9460</v>
      </c>
      <c r="N380" s="14">
        <v>0</v>
      </c>
      <c r="O380" s="14">
        <v>10000</v>
      </c>
      <c r="P380" s="39">
        <v>1.5</v>
      </c>
      <c r="Q380" s="15">
        <f t="shared" si="713"/>
        <v>15000</v>
      </c>
      <c r="R380" s="18">
        <f t="shared" ref="R380:R381" si="739">O380/4</f>
        <v>2500</v>
      </c>
      <c r="S380" s="17">
        <f>P380*R380</f>
        <v>3750</v>
      </c>
      <c r="T380" s="18">
        <f t="shared" ref="T380:T381" si="740">O380/4</f>
        <v>2500</v>
      </c>
      <c r="U380" s="17">
        <f>P380*T380</f>
        <v>3750</v>
      </c>
      <c r="V380" s="18">
        <f t="shared" ref="V380:V381" si="741">O380/4</f>
        <v>2500</v>
      </c>
      <c r="W380" s="17">
        <f>P380*V380</f>
        <v>3750</v>
      </c>
      <c r="X380" s="18">
        <f t="shared" ref="X380:X381" si="742">O380/4</f>
        <v>2500</v>
      </c>
      <c r="Y380" s="17">
        <f>P380*X380</f>
        <v>3750</v>
      </c>
      <c r="Z380" s="19"/>
    </row>
    <row r="381" spans="1:26" ht="15.75" customHeight="1" x14ac:dyDescent="0.35">
      <c r="A381" s="11">
        <v>10945</v>
      </c>
      <c r="B381" s="11">
        <v>286</v>
      </c>
      <c r="C381" s="93" t="s">
        <v>1132</v>
      </c>
      <c r="D381" s="21" t="s">
        <v>391</v>
      </c>
      <c r="E381" s="23" t="s">
        <v>392</v>
      </c>
      <c r="F381" s="12">
        <v>1</v>
      </c>
      <c r="G381" s="12" t="s">
        <v>40</v>
      </c>
      <c r="H381" s="12">
        <v>1</v>
      </c>
      <c r="I381" s="12" t="s">
        <v>36</v>
      </c>
      <c r="J381" s="14">
        <v>1026</v>
      </c>
      <c r="K381" s="14">
        <v>850</v>
      </c>
      <c r="L381" s="14">
        <v>900</v>
      </c>
      <c r="M381" s="14">
        <f t="shared" si="712"/>
        <v>1017.8666666666668</v>
      </c>
      <c r="N381" s="14">
        <v>150</v>
      </c>
      <c r="O381" s="14">
        <v>800</v>
      </c>
      <c r="P381" s="39">
        <v>2.94</v>
      </c>
      <c r="Q381" s="15">
        <f t="shared" si="713"/>
        <v>2352</v>
      </c>
      <c r="R381" s="18">
        <f t="shared" si="739"/>
        <v>200</v>
      </c>
      <c r="S381" s="17">
        <f t="shared" ref="S381" si="743">P381*R381</f>
        <v>588</v>
      </c>
      <c r="T381" s="18">
        <f t="shared" si="740"/>
        <v>200</v>
      </c>
      <c r="U381" s="17">
        <f t="shared" ref="U381" si="744">P381*T381</f>
        <v>588</v>
      </c>
      <c r="V381" s="18">
        <f t="shared" si="741"/>
        <v>200</v>
      </c>
      <c r="W381" s="17">
        <f t="shared" ref="W381" si="745">P381*V381</f>
        <v>588</v>
      </c>
      <c r="X381" s="18">
        <f t="shared" si="742"/>
        <v>200</v>
      </c>
      <c r="Y381" s="17">
        <f t="shared" ref="Y381" si="746">P381*X381</f>
        <v>588</v>
      </c>
      <c r="Z381" s="19"/>
    </row>
    <row r="382" spans="1:26" ht="15.75" customHeight="1" x14ac:dyDescent="0.35">
      <c r="A382" s="11">
        <v>10945</v>
      </c>
      <c r="B382" s="11">
        <v>287</v>
      </c>
      <c r="C382" s="93" t="s">
        <v>1134</v>
      </c>
      <c r="D382" s="21" t="s">
        <v>393</v>
      </c>
      <c r="E382" s="40" t="s">
        <v>394</v>
      </c>
      <c r="F382" s="12">
        <v>1</v>
      </c>
      <c r="G382" s="12" t="s">
        <v>40</v>
      </c>
      <c r="H382" s="12">
        <v>5</v>
      </c>
      <c r="I382" s="12" t="s">
        <v>670</v>
      </c>
      <c r="J382" s="14">
        <v>418</v>
      </c>
      <c r="K382" s="14">
        <v>2810</v>
      </c>
      <c r="L382" s="14">
        <v>840</v>
      </c>
      <c r="M382" s="14">
        <f t="shared" si="712"/>
        <v>1491.6000000000001</v>
      </c>
      <c r="N382" s="14">
        <v>60</v>
      </c>
      <c r="O382" s="14">
        <v>1400</v>
      </c>
      <c r="P382" s="39">
        <v>8</v>
      </c>
      <c r="Q382" s="15">
        <f t="shared" ref="Q382:Q456" si="747">O382*P382</f>
        <v>11200</v>
      </c>
      <c r="R382" s="16">
        <f t="shared" ref="R382" si="748">O382/4</f>
        <v>350</v>
      </c>
      <c r="S382" s="32">
        <f t="shared" ref="S382:S383" si="749">P382*R382</f>
        <v>2800</v>
      </c>
      <c r="T382" s="16">
        <f t="shared" ref="T382" si="750">O382/4</f>
        <v>350</v>
      </c>
      <c r="U382" s="32">
        <f t="shared" ref="U382:U383" si="751">P382*T382</f>
        <v>2800</v>
      </c>
      <c r="V382" s="16">
        <f t="shared" ref="V382" si="752">O382/4</f>
        <v>350</v>
      </c>
      <c r="W382" s="32">
        <f t="shared" ref="W382:W383" si="753">P382*V382</f>
        <v>2800</v>
      </c>
      <c r="X382" s="16">
        <f t="shared" ref="X382" si="754">O382/4</f>
        <v>350</v>
      </c>
      <c r="Y382" s="32">
        <f t="shared" ref="Y382:Y383" si="755">P382*X382</f>
        <v>2800</v>
      </c>
      <c r="Z382" s="19"/>
    </row>
    <row r="383" spans="1:26" ht="15.75" customHeight="1" x14ac:dyDescent="0.35">
      <c r="A383" s="11">
        <v>10945</v>
      </c>
      <c r="B383" s="11">
        <v>288</v>
      </c>
      <c r="C383" s="93" t="s">
        <v>1133</v>
      </c>
      <c r="D383" s="21" t="s">
        <v>395</v>
      </c>
      <c r="E383" s="40" t="s">
        <v>396</v>
      </c>
      <c r="F383" s="12">
        <v>1</v>
      </c>
      <c r="G383" s="12" t="s">
        <v>40</v>
      </c>
      <c r="H383" s="12">
        <v>5</v>
      </c>
      <c r="I383" s="12" t="s">
        <v>670</v>
      </c>
      <c r="J383" s="14">
        <v>935</v>
      </c>
      <c r="K383" s="14">
        <v>760</v>
      </c>
      <c r="L383" s="14">
        <v>830</v>
      </c>
      <c r="M383" s="14">
        <f t="shared" si="712"/>
        <v>925.83333333333337</v>
      </c>
      <c r="N383" s="14">
        <v>230</v>
      </c>
      <c r="O383" s="14">
        <v>700</v>
      </c>
      <c r="P383" s="39">
        <v>8</v>
      </c>
      <c r="Q383" s="15">
        <f t="shared" si="747"/>
        <v>5600</v>
      </c>
      <c r="R383" s="16">
        <v>0</v>
      </c>
      <c r="S383" s="32">
        <f t="shared" si="749"/>
        <v>0</v>
      </c>
      <c r="T383" s="16">
        <v>200</v>
      </c>
      <c r="U383" s="32">
        <f t="shared" si="751"/>
        <v>1600</v>
      </c>
      <c r="V383" s="16">
        <v>250</v>
      </c>
      <c r="W383" s="32">
        <f t="shared" si="753"/>
        <v>2000</v>
      </c>
      <c r="X383" s="16">
        <v>250</v>
      </c>
      <c r="Y383" s="32">
        <f t="shared" si="755"/>
        <v>2000</v>
      </c>
      <c r="Z383" s="19"/>
    </row>
    <row r="384" spans="1:26" ht="15.75" customHeight="1" x14ac:dyDescent="0.35">
      <c r="A384" s="11">
        <v>10945</v>
      </c>
      <c r="B384" s="11">
        <v>289</v>
      </c>
      <c r="C384" s="93" t="s">
        <v>1135</v>
      </c>
      <c r="D384" s="21" t="s">
        <v>397</v>
      </c>
      <c r="E384" s="40" t="s">
        <v>398</v>
      </c>
      <c r="F384" s="12">
        <v>1</v>
      </c>
      <c r="G384" s="12" t="s">
        <v>45</v>
      </c>
      <c r="H384" s="12">
        <v>1</v>
      </c>
      <c r="I384" s="12" t="s">
        <v>66</v>
      </c>
      <c r="J384" s="14">
        <v>60</v>
      </c>
      <c r="K384" s="14">
        <v>50</v>
      </c>
      <c r="L384" s="14">
        <v>48</v>
      </c>
      <c r="M384" s="14">
        <f t="shared" si="712"/>
        <v>57.933333333333337</v>
      </c>
      <c r="N384" s="14">
        <v>60</v>
      </c>
      <c r="O384" s="14">
        <v>0</v>
      </c>
      <c r="P384" s="39">
        <v>14.5</v>
      </c>
      <c r="Q384" s="15">
        <f t="shared" si="747"/>
        <v>0</v>
      </c>
      <c r="R384" s="16">
        <v>0</v>
      </c>
      <c r="S384" s="32">
        <f t="shared" ref="S384:S387" si="756">P384*R384</f>
        <v>0</v>
      </c>
      <c r="T384" s="16">
        <v>0</v>
      </c>
      <c r="U384" s="32">
        <f t="shared" ref="U384:U387" si="757">P384*T384</f>
        <v>0</v>
      </c>
      <c r="V384" s="16">
        <v>0</v>
      </c>
      <c r="W384" s="32">
        <f t="shared" ref="W384:W387" si="758">P384*V384</f>
        <v>0</v>
      </c>
      <c r="X384" s="16">
        <v>0</v>
      </c>
      <c r="Y384" s="32">
        <f t="shared" ref="Y384:Y387" si="759">P384*X384</f>
        <v>0</v>
      </c>
      <c r="Z384" s="19"/>
    </row>
    <row r="385" spans="1:27" ht="15.75" customHeight="1" x14ac:dyDescent="0.35">
      <c r="A385" s="11">
        <v>10945</v>
      </c>
      <c r="B385" s="11">
        <v>290</v>
      </c>
      <c r="C385" s="93" t="s">
        <v>1136</v>
      </c>
      <c r="D385" s="21" t="s">
        <v>399</v>
      </c>
      <c r="E385" s="40" t="s">
        <v>400</v>
      </c>
      <c r="F385" s="12">
        <v>1</v>
      </c>
      <c r="G385" s="12" t="s">
        <v>401</v>
      </c>
      <c r="H385" s="12">
        <v>1</v>
      </c>
      <c r="I385" s="12" t="s">
        <v>49</v>
      </c>
      <c r="J385" s="14">
        <v>115</v>
      </c>
      <c r="K385" s="14">
        <v>190</v>
      </c>
      <c r="L385" s="14">
        <v>180</v>
      </c>
      <c r="M385" s="14">
        <f t="shared" si="712"/>
        <v>177.83333333333334</v>
      </c>
      <c r="N385" s="14">
        <v>48</v>
      </c>
      <c r="O385" s="14">
        <v>140</v>
      </c>
      <c r="P385" s="39">
        <v>32.36</v>
      </c>
      <c r="Q385" s="15">
        <f t="shared" si="747"/>
        <v>4530.3999999999996</v>
      </c>
      <c r="R385" s="16">
        <v>0</v>
      </c>
      <c r="S385" s="32">
        <f t="shared" si="756"/>
        <v>0</v>
      </c>
      <c r="T385" s="16">
        <v>50</v>
      </c>
      <c r="U385" s="32">
        <f t="shared" si="757"/>
        <v>1618</v>
      </c>
      <c r="V385" s="16">
        <v>50</v>
      </c>
      <c r="W385" s="32">
        <f t="shared" si="758"/>
        <v>1618</v>
      </c>
      <c r="X385" s="16">
        <v>40</v>
      </c>
      <c r="Y385" s="32">
        <f t="shared" si="759"/>
        <v>1294.4000000000001</v>
      </c>
      <c r="Z385" s="19"/>
    </row>
    <row r="386" spans="1:27" ht="15.75" customHeight="1" x14ac:dyDescent="0.35">
      <c r="A386" s="11">
        <v>10945</v>
      </c>
      <c r="B386" s="11">
        <v>291</v>
      </c>
      <c r="C386" s="93">
        <v>737390</v>
      </c>
      <c r="D386" s="21" t="s">
        <v>402</v>
      </c>
      <c r="E386" s="40" t="s">
        <v>781</v>
      </c>
      <c r="F386" s="12">
        <v>1</v>
      </c>
      <c r="G386" s="12" t="s">
        <v>32</v>
      </c>
      <c r="H386" s="12">
        <v>1</v>
      </c>
      <c r="I386" s="12" t="s">
        <v>32</v>
      </c>
      <c r="J386" s="14">
        <v>32000</v>
      </c>
      <c r="K386" s="14">
        <v>36900</v>
      </c>
      <c r="L386" s="14">
        <v>60090</v>
      </c>
      <c r="M386" s="14">
        <f t="shared" si="712"/>
        <v>47296.333333333336</v>
      </c>
      <c r="N386" s="14">
        <v>4320</v>
      </c>
      <c r="O386" s="14">
        <v>42000</v>
      </c>
      <c r="P386" s="39">
        <v>0.83299999999999996</v>
      </c>
      <c r="Q386" s="15">
        <f t="shared" ref="Q386" si="760">O386*P386</f>
        <v>34986</v>
      </c>
      <c r="R386" s="16">
        <f t="shared" ref="R386:R387" si="761">O386/4</f>
        <v>10500</v>
      </c>
      <c r="S386" s="32">
        <f t="shared" si="756"/>
        <v>8746.5</v>
      </c>
      <c r="T386" s="16">
        <f t="shared" ref="T386:T387" si="762">O386/4</f>
        <v>10500</v>
      </c>
      <c r="U386" s="32">
        <f t="shared" si="757"/>
        <v>8746.5</v>
      </c>
      <c r="V386" s="16">
        <f t="shared" ref="V386:V387" si="763">O386/4</f>
        <v>10500</v>
      </c>
      <c r="W386" s="32">
        <f t="shared" si="758"/>
        <v>8746.5</v>
      </c>
      <c r="X386" s="16">
        <f t="shared" ref="X386:X387" si="764">O386/4</f>
        <v>10500</v>
      </c>
      <c r="Y386" s="32">
        <f t="shared" si="759"/>
        <v>8746.5</v>
      </c>
      <c r="Z386" s="19"/>
    </row>
    <row r="387" spans="1:27" ht="15.75" customHeight="1" x14ac:dyDescent="0.35">
      <c r="A387" s="11">
        <v>10945</v>
      </c>
      <c r="B387" s="11">
        <v>292</v>
      </c>
      <c r="C387" s="93" t="s">
        <v>1137</v>
      </c>
      <c r="D387" s="21" t="s">
        <v>402</v>
      </c>
      <c r="E387" s="40" t="s">
        <v>403</v>
      </c>
      <c r="F387" s="12">
        <v>1</v>
      </c>
      <c r="G387" s="12" t="s">
        <v>32</v>
      </c>
      <c r="H387" s="12">
        <v>1</v>
      </c>
      <c r="I387" s="12" t="s">
        <v>32</v>
      </c>
      <c r="J387" s="14">
        <v>2400</v>
      </c>
      <c r="K387" s="14">
        <v>2500</v>
      </c>
      <c r="L387" s="14">
        <v>3600</v>
      </c>
      <c r="M387" s="14">
        <f t="shared" si="712"/>
        <v>3116.666666666667</v>
      </c>
      <c r="N387" s="14">
        <v>0</v>
      </c>
      <c r="O387" s="14">
        <v>3200</v>
      </c>
      <c r="P387" s="39">
        <v>0.34</v>
      </c>
      <c r="Q387" s="15">
        <f t="shared" si="747"/>
        <v>1088</v>
      </c>
      <c r="R387" s="16">
        <f t="shared" si="761"/>
        <v>800</v>
      </c>
      <c r="S387" s="32">
        <f t="shared" si="756"/>
        <v>272</v>
      </c>
      <c r="T387" s="16">
        <f t="shared" si="762"/>
        <v>800</v>
      </c>
      <c r="U387" s="32">
        <f t="shared" si="757"/>
        <v>272</v>
      </c>
      <c r="V387" s="16">
        <f t="shared" si="763"/>
        <v>800</v>
      </c>
      <c r="W387" s="32">
        <f t="shared" si="758"/>
        <v>272</v>
      </c>
      <c r="X387" s="16">
        <f t="shared" si="764"/>
        <v>800</v>
      </c>
      <c r="Y387" s="32">
        <f t="shared" si="759"/>
        <v>272</v>
      </c>
      <c r="Z387" s="19"/>
    </row>
    <row r="388" spans="1:27" ht="15.75" customHeight="1" x14ac:dyDescent="0.35">
      <c r="A388" s="11">
        <v>10945</v>
      </c>
      <c r="B388" s="11">
        <v>293</v>
      </c>
      <c r="C388" s="93" t="s">
        <v>1138</v>
      </c>
      <c r="D388" s="21" t="s">
        <v>404</v>
      </c>
      <c r="E388" s="40" t="s">
        <v>821</v>
      </c>
      <c r="F388" s="12">
        <v>1</v>
      </c>
      <c r="G388" s="12" t="s">
        <v>32</v>
      </c>
      <c r="H388" s="12">
        <v>1</v>
      </c>
      <c r="I388" s="12" t="s">
        <v>32</v>
      </c>
      <c r="J388" s="14">
        <v>69000</v>
      </c>
      <c r="K388" s="14">
        <v>86500</v>
      </c>
      <c r="L388" s="14">
        <v>89000</v>
      </c>
      <c r="M388" s="14">
        <f t="shared" si="712"/>
        <v>89650</v>
      </c>
      <c r="N388" s="14">
        <v>5500</v>
      </c>
      <c r="O388" s="14">
        <v>84000</v>
      </c>
      <c r="P388" s="39">
        <v>0.21</v>
      </c>
      <c r="Q388" s="15">
        <f t="shared" si="747"/>
        <v>17640</v>
      </c>
      <c r="R388" s="16">
        <f t="shared" ref="R388:R389" si="765">O388/4</f>
        <v>21000</v>
      </c>
      <c r="S388" s="32">
        <f t="shared" ref="S388:S393" si="766">P388*R388</f>
        <v>4410</v>
      </c>
      <c r="T388" s="16">
        <f t="shared" ref="T388:T389" si="767">O388/4</f>
        <v>21000</v>
      </c>
      <c r="U388" s="32">
        <f t="shared" ref="U388:U393" si="768">P388*T388</f>
        <v>4410</v>
      </c>
      <c r="V388" s="16">
        <f t="shared" ref="V388:V389" si="769">O388/4</f>
        <v>21000</v>
      </c>
      <c r="W388" s="32">
        <f t="shared" ref="W388:W393" si="770">P388*V388</f>
        <v>4410</v>
      </c>
      <c r="X388" s="16">
        <f t="shared" ref="X388:X389" si="771">O388/4</f>
        <v>21000</v>
      </c>
      <c r="Y388" s="32">
        <f t="shared" ref="Y388:Y393" si="772">P388*X388</f>
        <v>4410</v>
      </c>
      <c r="Z388" s="19"/>
    </row>
    <row r="389" spans="1:27" ht="15.75" customHeight="1" x14ac:dyDescent="0.35">
      <c r="A389" s="11">
        <v>10945</v>
      </c>
      <c r="B389" s="11">
        <v>294</v>
      </c>
      <c r="C389" s="93" t="s">
        <v>1139</v>
      </c>
      <c r="D389" s="21" t="s">
        <v>405</v>
      </c>
      <c r="E389" s="36" t="s">
        <v>822</v>
      </c>
      <c r="F389" s="12">
        <v>1</v>
      </c>
      <c r="G389" s="12" t="s">
        <v>32</v>
      </c>
      <c r="H389" s="12">
        <v>1</v>
      </c>
      <c r="I389" s="12" t="s">
        <v>32</v>
      </c>
      <c r="J389" s="14">
        <v>27600</v>
      </c>
      <c r="K389" s="14">
        <v>28500</v>
      </c>
      <c r="L389" s="14">
        <v>31200</v>
      </c>
      <c r="M389" s="14">
        <f t="shared" si="712"/>
        <v>32010.000000000004</v>
      </c>
      <c r="N389" s="14">
        <v>3000</v>
      </c>
      <c r="O389" s="14">
        <v>24000</v>
      </c>
      <c r="P389" s="39">
        <v>0.34</v>
      </c>
      <c r="Q389" s="15">
        <f t="shared" si="747"/>
        <v>8160.0000000000009</v>
      </c>
      <c r="R389" s="16">
        <f t="shared" si="765"/>
        <v>6000</v>
      </c>
      <c r="S389" s="32">
        <f t="shared" si="766"/>
        <v>2040.0000000000002</v>
      </c>
      <c r="T389" s="16">
        <f t="shared" si="767"/>
        <v>6000</v>
      </c>
      <c r="U389" s="32">
        <f t="shared" si="768"/>
        <v>2040.0000000000002</v>
      </c>
      <c r="V389" s="16">
        <f t="shared" si="769"/>
        <v>6000</v>
      </c>
      <c r="W389" s="32">
        <f t="shared" si="770"/>
        <v>2040.0000000000002</v>
      </c>
      <c r="X389" s="16">
        <f t="shared" si="771"/>
        <v>6000</v>
      </c>
      <c r="Y389" s="32">
        <f t="shared" si="772"/>
        <v>2040.0000000000002</v>
      </c>
      <c r="Z389" s="19"/>
    </row>
    <row r="390" spans="1:27" ht="15.75" customHeight="1" x14ac:dyDescent="0.35">
      <c r="A390" s="11">
        <v>10945</v>
      </c>
      <c r="B390" s="11">
        <v>295</v>
      </c>
      <c r="C390" s="93" t="s">
        <v>1140</v>
      </c>
      <c r="D390" s="21" t="s">
        <v>406</v>
      </c>
      <c r="E390" s="33" t="s">
        <v>407</v>
      </c>
      <c r="F390" s="12">
        <v>1</v>
      </c>
      <c r="G390" s="12" t="s">
        <v>408</v>
      </c>
      <c r="H390" s="12" t="s">
        <v>750</v>
      </c>
      <c r="I390" s="12" t="s">
        <v>39</v>
      </c>
      <c r="J390" s="14">
        <v>5</v>
      </c>
      <c r="K390" s="14">
        <v>2</v>
      </c>
      <c r="L390" s="14">
        <v>5</v>
      </c>
      <c r="M390" s="14">
        <f t="shared" si="712"/>
        <v>4.4000000000000004</v>
      </c>
      <c r="N390" s="14">
        <v>0</v>
      </c>
      <c r="O390" s="14">
        <v>4</v>
      </c>
      <c r="P390" s="39">
        <v>195</v>
      </c>
      <c r="Q390" s="15">
        <f t="shared" si="747"/>
        <v>780</v>
      </c>
      <c r="R390" s="16">
        <v>4</v>
      </c>
      <c r="S390" s="32">
        <f t="shared" si="766"/>
        <v>780</v>
      </c>
      <c r="T390" s="16">
        <v>0</v>
      </c>
      <c r="U390" s="32">
        <f t="shared" si="768"/>
        <v>0</v>
      </c>
      <c r="V390" s="16">
        <v>0</v>
      </c>
      <c r="W390" s="32">
        <f t="shared" si="770"/>
        <v>0</v>
      </c>
      <c r="X390" s="16">
        <v>0</v>
      </c>
      <c r="Y390" s="32">
        <f t="shared" si="772"/>
        <v>0</v>
      </c>
      <c r="Z390" s="19"/>
    </row>
    <row r="391" spans="1:27" ht="15.75" customHeight="1" x14ac:dyDescent="0.35">
      <c r="A391" s="11">
        <v>10945</v>
      </c>
      <c r="B391" s="11">
        <v>296</v>
      </c>
      <c r="C391" s="93" t="s">
        <v>1141</v>
      </c>
      <c r="D391" s="21" t="s">
        <v>414</v>
      </c>
      <c r="E391" s="36" t="s">
        <v>751</v>
      </c>
      <c r="F391" s="12">
        <v>1</v>
      </c>
      <c r="G391" s="12" t="s">
        <v>32</v>
      </c>
      <c r="H391" s="12">
        <v>1</v>
      </c>
      <c r="I391" s="12" t="s">
        <v>32</v>
      </c>
      <c r="J391" s="14">
        <v>4800</v>
      </c>
      <c r="K391" s="14">
        <v>6000</v>
      </c>
      <c r="L391" s="14">
        <v>6000</v>
      </c>
      <c r="M391" s="14">
        <f t="shared" si="712"/>
        <v>6160.0000000000009</v>
      </c>
      <c r="N391" s="14">
        <v>0</v>
      </c>
      <c r="O391" s="14">
        <v>6000</v>
      </c>
      <c r="P391" s="39">
        <v>0.71899999999999997</v>
      </c>
      <c r="Q391" s="15">
        <f t="shared" si="747"/>
        <v>4314</v>
      </c>
      <c r="R391" s="16">
        <f t="shared" ref="R391" si="773">O391/4</f>
        <v>1500</v>
      </c>
      <c r="S391" s="32">
        <f t="shared" si="766"/>
        <v>1078.5</v>
      </c>
      <c r="T391" s="16">
        <f t="shared" ref="T391" si="774">O391/4</f>
        <v>1500</v>
      </c>
      <c r="U391" s="32">
        <f t="shared" si="768"/>
        <v>1078.5</v>
      </c>
      <c r="V391" s="16">
        <f t="shared" ref="V391" si="775">O391/4</f>
        <v>1500</v>
      </c>
      <c r="W391" s="32">
        <f t="shared" si="770"/>
        <v>1078.5</v>
      </c>
      <c r="X391" s="16">
        <f t="shared" ref="X391" si="776">O391/4</f>
        <v>1500</v>
      </c>
      <c r="Y391" s="32">
        <f t="shared" si="772"/>
        <v>1078.5</v>
      </c>
      <c r="Z391" s="19"/>
    </row>
    <row r="392" spans="1:27" ht="15.75" customHeight="1" x14ac:dyDescent="0.35">
      <c r="A392" s="11">
        <v>10945</v>
      </c>
      <c r="B392" s="11">
        <v>297</v>
      </c>
      <c r="C392" s="93" t="s">
        <v>1142</v>
      </c>
      <c r="D392" s="21" t="s">
        <v>409</v>
      </c>
      <c r="E392" s="33" t="s">
        <v>410</v>
      </c>
      <c r="F392" s="12">
        <v>1</v>
      </c>
      <c r="G392" s="12" t="s">
        <v>45</v>
      </c>
      <c r="H392" s="12">
        <v>1</v>
      </c>
      <c r="I392" s="12" t="s">
        <v>46</v>
      </c>
      <c r="J392" s="14">
        <v>558</v>
      </c>
      <c r="K392" s="14">
        <v>260</v>
      </c>
      <c r="L392" s="14">
        <v>348</v>
      </c>
      <c r="M392" s="14">
        <f t="shared" si="712"/>
        <v>427.53333333333342</v>
      </c>
      <c r="N392" s="14">
        <v>150</v>
      </c>
      <c r="O392" s="14">
        <v>280</v>
      </c>
      <c r="P392" s="39">
        <v>3.3</v>
      </c>
      <c r="Q392" s="15">
        <f t="shared" si="747"/>
        <v>924</v>
      </c>
      <c r="R392" s="16">
        <v>0</v>
      </c>
      <c r="S392" s="32">
        <f t="shared" ref="S392" si="777">P392*R392</f>
        <v>0</v>
      </c>
      <c r="T392" s="16">
        <v>280</v>
      </c>
      <c r="U392" s="32">
        <f t="shared" ref="U392" si="778">P392*T392</f>
        <v>924</v>
      </c>
      <c r="V392" s="16">
        <v>0</v>
      </c>
      <c r="W392" s="32">
        <f t="shared" ref="W392" si="779">P392*V392</f>
        <v>0</v>
      </c>
      <c r="X392" s="16">
        <v>0</v>
      </c>
      <c r="Y392" s="32">
        <f t="shared" ref="Y392" si="780">P392*X392</f>
        <v>0</v>
      </c>
      <c r="Z392" s="19"/>
    </row>
    <row r="393" spans="1:27" ht="15.75" customHeight="1" x14ac:dyDescent="0.35">
      <c r="A393" s="11">
        <v>10945</v>
      </c>
      <c r="B393" s="11">
        <v>298</v>
      </c>
      <c r="C393" s="93" t="s">
        <v>1143</v>
      </c>
      <c r="D393" s="21" t="s">
        <v>411</v>
      </c>
      <c r="E393" s="23" t="s">
        <v>412</v>
      </c>
      <c r="F393" s="12">
        <v>1</v>
      </c>
      <c r="G393" s="12" t="s">
        <v>32</v>
      </c>
      <c r="H393" s="12">
        <v>1</v>
      </c>
      <c r="I393" s="12" t="s">
        <v>32</v>
      </c>
      <c r="J393" s="14">
        <v>202800</v>
      </c>
      <c r="K393" s="14">
        <v>255000</v>
      </c>
      <c r="L393" s="14">
        <v>352000</v>
      </c>
      <c r="M393" s="14">
        <f t="shared" si="712"/>
        <v>296926.66666666669</v>
      </c>
      <c r="N393" s="14">
        <v>23000</v>
      </c>
      <c r="O393" s="14">
        <v>28000</v>
      </c>
      <c r="P393" s="39">
        <v>0.12</v>
      </c>
      <c r="Q393" s="15">
        <f t="shared" si="747"/>
        <v>3360</v>
      </c>
      <c r="R393" s="16">
        <v>0</v>
      </c>
      <c r="S393" s="32">
        <f t="shared" si="766"/>
        <v>0</v>
      </c>
      <c r="T393" s="16">
        <v>8000</v>
      </c>
      <c r="U393" s="32">
        <f t="shared" si="768"/>
        <v>960</v>
      </c>
      <c r="V393" s="16">
        <v>10000</v>
      </c>
      <c r="W393" s="32">
        <f t="shared" si="770"/>
        <v>1200</v>
      </c>
      <c r="X393" s="16">
        <v>10000</v>
      </c>
      <c r="Y393" s="32">
        <f t="shared" si="772"/>
        <v>1200</v>
      </c>
      <c r="Z393" s="19"/>
    </row>
    <row r="394" spans="1:27" ht="15.75" customHeight="1" x14ac:dyDescent="0.35">
      <c r="A394" s="11">
        <v>10945</v>
      </c>
      <c r="B394" s="11">
        <v>299</v>
      </c>
      <c r="C394" s="93" t="s">
        <v>1217</v>
      </c>
      <c r="D394" s="13" t="s">
        <v>413</v>
      </c>
      <c r="E394" s="33" t="s">
        <v>1209</v>
      </c>
      <c r="F394" s="12">
        <v>1</v>
      </c>
      <c r="G394" s="12" t="s">
        <v>32</v>
      </c>
      <c r="H394" s="12">
        <v>1</v>
      </c>
      <c r="I394" s="12" t="s">
        <v>32</v>
      </c>
      <c r="J394" s="14"/>
      <c r="K394" s="14"/>
      <c r="L394" s="14">
        <v>500</v>
      </c>
      <c r="M394" s="14">
        <f>(J394+K394+L394)/1*1.1</f>
        <v>550</v>
      </c>
      <c r="N394" s="14">
        <v>0</v>
      </c>
      <c r="O394" s="14">
        <v>1000</v>
      </c>
      <c r="P394" s="39">
        <v>0.27</v>
      </c>
      <c r="Q394" s="15">
        <f t="shared" si="747"/>
        <v>270</v>
      </c>
      <c r="R394" s="16">
        <v>1000</v>
      </c>
      <c r="S394" s="32">
        <f>P394*R394</f>
        <v>270</v>
      </c>
      <c r="T394" s="16">
        <v>0</v>
      </c>
      <c r="U394" s="32">
        <f>P394*T394</f>
        <v>0</v>
      </c>
      <c r="V394" s="16">
        <v>0</v>
      </c>
      <c r="W394" s="32">
        <f>P394*V394</f>
        <v>0</v>
      </c>
      <c r="X394" s="16">
        <v>0</v>
      </c>
      <c r="Y394" s="32">
        <f>P394*X394</f>
        <v>0</v>
      </c>
      <c r="Z394" s="19"/>
    </row>
    <row r="395" spans="1:27" ht="15.75" customHeight="1" x14ac:dyDescent="0.35">
      <c r="A395" s="11">
        <v>10945</v>
      </c>
      <c r="B395" s="11">
        <v>300</v>
      </c>
      <c r="C395" s="93" t="s">
        <v>1218</v>
      </c>
      <c r="D395" s="13" t="s">
        <v>413</v>
      </c>
      <c r="E395" s="23" t="s">
        <v>1210</v>
      </c>
      <c r="F395" s="12">
        <v>1</v>
      </c>
      <c r="G395" s="12" t="s">
        <v>32</v>
      </c>
      <c r="H395" s="12">
        <v>1</v>
      </c>
      <c r="I395" s="12" t="s">
        <v>32</v>
      </c>
      <c r="J395" s="14"/>
      <c r="K395" s="14"/>
      <c r="L395" s="14">
        <v>500</v>
      </c>
      <c r="M395" s="14">
        <f>(J395+K395+L395)/1*1.1</f>
        <v>550</v>
      </c>
      <c r="N395" s="14">
        <v>0</v>
      </c>
      <c r="O395" s="14">
        <v>1000</v>
      </c>
      <c r="P395" s="39">
        <v>0.25</v>
      </c>
      <c r="Q395" s="15">
        <f t="shared" ref="Q395" si="781">O395*P395</f>
        <v>250</v>
      </c>
      <c r="R395" s="16">
        <v>1000</v>
      </c>
      <c r="S395" s="32">
        <f>P395*R395</f>
        <v>250</v>
      </c>
      <c r="T395" s="16">
        <v>0</v>
      </c>
      <c r="U395" s="32">
        <f>P395*T395</f>
        <v>0</v>
      </c>
      <c r="V395" s="16">
        <v>0</v>
      </c>
      <c r="W395" s="32">
        <f>P395*V395</f>
        <v>0</v>
      </c>
      <c r="X395" s="16">
        <v>0</v>
      </c>
      <c r="Y395" s="32">
        <f>P395*X395</f>
        <v>0</v>
      </c>
      <c r="Z395" s="19"/>
    </row>
    <row r="396" spans="1:27" ht="19.5" customHeight="1" x14ac:dyDescent="0.3"/>
    <row r="397" spans="1:27" s="123" customFormat="1" ht="19.5" customHeight="1" x14ac:dyDescent="0.35">
      <c r="B397" s="24"/>
      <c r="C397" s="353" t="s">
        <v>577</v>
      </c>
      <c r="D397" s="353"/>
      <c r="E397" s="353"/>
      <c r="F397" s="142"/>
      <c r="G397" s="26"/>
      <c r="H397" s="26"/>
      <c r="I397" s="128"/>
      <c r="J397" s="127" t="s">
        <v>577</v>
      </c>
      <c r="K397" s="142"/>
      <c r="L397" s="142"/>
      <c r="M397" s="24"/>
      <c r="N397" s="26"/>
      <c r="O397" s="26"/>
      <c r="P397" s="26"/>
      <c r="Q397" s="26" t="s">
        <v>577</v>
      </c>
      <c r="R397" s="24"/>
      <c r="S397" s="27"/>
      <c r="T397" s="28"/>
      <c r="U397" s="28"/>
      <c r="V397" s="28"/>
      <c r="W397" s="28" t="s">
        <v>577</v>
      </c>
      <c r="X397" s="28"/>
      <c r="Y397" s="28"/>
      <c r="Z397" s="28"/>
      <c r="AA397" s="24"/>
    </row>
    <row r="398" spans="1:27" s="140" customFormat="1" ht="17.5" customHeight="1" x14ac:dyDescent="0.35">
      <c r="C398" s="351" t="s">
        <v>578</v>
      </c>
      <c r="D398" s="351"/>
      <c r="E398" s="351"/>
      <c r="F398" s="134"/>
      <c r="G398" s="132"/>
      <c r="H398" s="132"/>
      <c r="J398" s="132" t="s">
        <v>789</v>
      </c>
      <c r="N398" s="132"/>
      <c r="O398" s="132"/>
      <c r="P398" s="132"/>
      <c r="Q398" s="132" t="s">
        <v>790</v>
      </c>
      <c r="T398" s="133"/>
      <c r="U398" s="133"/>
      <c r="V398" s="133"/>
      <c r="W398" s="133" t="s">
        <v>688</v>
      </c>
      <c r="X398" s="133"/>
      <c r="Y398" s="133"/>
      <c r="Z398" s="133"/>
    </row>
    <row r="399" spans="1:27" s="140" customFormat="1" ht="17.5" customHeight="1" x14ac:dyDescent="0.35">
      <c r="C399" s="351" t="s">
        <v>614</v>
      </c>
      <c r="D399" s="351"/>
      <c r="E399" s="351"/>
      <c r="F399" s="134"/>
      <c r="G399" s="132"/>
      <c r="H399" s="132"/>
      <c r="J399" s="132" t="s">
        <v>686</v>
      </c>
      <c r="N399" s="132"/>
      <c r="O399" s="132"/>
      <c r="P399" s="132"/>
      <c r="Q399" s="132" t="s">
        <v>615</v>
      </c>
      <c r="T399" s="133"/>
      <c r="U399" s="133"/>
      <c r="V399" s="133"/>
      <c r="W399" s="133" t="s">
        <v>616</v>
      </c>
      <c r="X399" s="133"/>
      <c r="Y399" s="133"/>
      <c r="Z399" s="133"/>
    </row>
    <row r="400" spans="1:27" s="140" customFormat="1" ht="17.5" customHeight="1" x14ac:dyDescent="0.35">
      <c r="C400" s="351" t="s">
        <v>677</v>
      </c>
      <c r="D400" s="351"/>
      <c r="E400" s="351"/>
      <c r="F400" s="134"/>
      <c r="G400" s="132"/>
      <c r="H400" s="132"/>
      <c r="J400" s="132" t="s">
        <v>687</v>
      </c>
      <c r="N400" s="132"/>
      <c r="O400" s="132"/>
      <c r="P400" s="132"/>
      <c r="Q400" s="132" t="s">
        <v>86</v>
      </c>
      <c r="T400" s="133"/>
      <c r="U400" s="133"/>
      <c r="V400" s="133"/>
      <c r="W400" s="133" t="s">
        <v>87</v>
      </c>
      <c r="X400" s="133"/>
      <c r="Y400" s="133"/>
      <c r="Z400" s="133"/>
    </row>
    <row r="401" spans="1:26" s="118" customFormat="1" ht="17.5" customHeight="1" x14ac:dyDescent="0.35">
      <c r="C401" s="123"/>
      <c r="F401" s="29"/>
      <c r="G401" s="30"/>
      <c r="H401" s="30"/>
      <c r="I401" s="30"/>
      <c r="L401" s="123"/>
      <c r="N401" s="30"/>
      <c r="O401" s="30"/>
      <c r="P401" s="30"/>
      <c r="Q401" s="30"/>
      <c r="T401" s="31"/>
      <c r="U401" s="31"/>
      <c r="V401" s="31"/>
      <c r="W401" s="31"/>
      <c r="X401" s="31"/>
      <c r="Y401" s="31"/>
      <c r="Z401" s="31"/>
    </row>
    <row r="402" spans="1:26" s="141" customFormat="1" ht="27.5" customHeight="1" x14ac:dyDescent="0.3">
      <c r="A402" s="352" t="s">
        <v>1160</v>
      </c>
      <c r="B402" s="352"/>
      <c r="C402" s="352"/>
      <c r="D402" s="352"/>
      <c r="E402" s="352"/>
      <c r="F402" s="352"/>
      <c r="G402" s="352"/>
      <c r="H402" s="352"/>
      <c r="I402" s="352"/>
      <c r="J402" s="352"/>
      <c r="K402" s="352"/>
      <c r="L402" s="352"/>
      <c r="M402" s="352"/>
      <c r="N402" s="352"/>
      <c r="O402" s="352"/>
      <c r="P402" s="352"/>
      <c r="Q402" s="352"/>
      <c r="R402" s="352"/>
      <c r="S402" s="352"/>
      <c r="T402" s="352"/>
      <c r="U402" s="352"/>
      <c r="V402" s="352"/>
      <c r="W402" s="352"/>
      <c r="X402" s="352"/>
      <c r="Y402" s="352"/>
      <c r="Z402" s="352"/>
    </row>
    <row r="403" spans="1:26" s="141" customFormat="1" ht="21.5" customHeight="1" x14ac:dyDescent="0.3">
      <c r="A403" s="336" t="s">
        <v>579</v>
      </c>
      <c r="B403" s="336"/>
      <c r="C403" s="336"/>
      <c r="D403" s="336"/>
      <c r="E403" s="336"/>
      <c r="F403" s="336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36"/>
      <c r="R403" s="336"/>
      <c r="S403" s="336"/>
      <c r="T403" s="336"/>
      <c r="U403" s="336"/>
      <c r="V403" s="336"/>
      <c r="W403" s="336"/>
      <c r="X403" s="336"/>
      <c r="Y403" s="336"/>
      <c r="Z403" s="336"/>
    </row>
    <row r="404" spans="1:26" s="7" customFormat="1" ht="19" customHeight="1" x14ac:dyDescent="0.3">
      <c r="A404" s="337" t="s">
        <v>13</v>
      </c>
      <c r="B404" s="339" t="s">
        <v>12</v>
      </c>
      <c r="C404" s="341" t="s">
        <v>1158</v>
      </c>
      <c r="D404" s="342" t="s">
        <v>14</v>
      </c>
      <c r="E404" s="344" t="s">
        <v>15</v>
      </c>
      <c r="F404" s="346" t="s">
        <v>776</v>
      </c>
      <c r="G404" s="348" t="s">
        <v>16</v>
      </c>
      <c r="H404" s="349" t="s">
        <v>17</v>
      </c>
      <c r="I404" s="349" t="s">
        <v>18</v>
      </c>
      <c r="J404" s="328" t="s">
        <v>19</v>
      </c>
      <c r="K404" s="328"/>
      <c r="L404" s="328"/>
      <c r="M404" s="330" t="s">
        <v>1161</v>
      </c>
      <c r="N404" s="330" t="s">
        <v>20</v>
      </c>
      <c r="O404" s="330" t="s">
        <v>1162</v>
      </c>
      <c r="P404" s="332" t="s">
        <v>21</v>
      </c>
      <c r="Q404" s="334" t="s">
        <v>22</v>
      </c>
      <c r="R404" s="329" t="s">
        <v>23</v>
      </c>
      <c r="S404" s="329"/>
      <c r="T404" s="329" t="s">
        <v>24</v>
      </c>
      <c r="U404" s="329"/>
      <c r="V404" s="329" t="s">
        <v>25</v>
      </c>
      <c r="W404" s="329"/>
      <c r="X404" s="329" t="s">
        <v>26</v>
      </c>
      <c r="Y404" s="329"/>
      <c r="Z404" s="6" t="s">
        <v>27</v>
      </c>
    </row>
    <row r="405" spans="1:26" s="7" customFormat="1" ht="21" customHeight="1" x14ac:dyDescent="0.3">
      <c r="A405" s="338"/>
      <c r="B405" s="340"/>
      <c r="C405" s="341"/>
      <c r="D405" s="343"/>
      <c r="E405" s="345"/>
      <c r="F405" s="347"/>
      <c r="G405" s="348"/>
      <c r="H405" s="350"/>
      <c r="I405" s="350"/>
      <c r="J405" s="8">
        <v>2561</v>
      </c>
      <c r="K405" s="8">
        <v>2562</v>
      </c>
      <c r="L405" s="8">
        <v>2563</v>
      </c>
      <c r="M405" s="331"/>
      <c r="N405" s="331"/>
      <c r="O405" s="331"/>
      <c r="P405" s="333"/>
      <c r="Q405" s="335"/>
      <c r="R405" s="137" t="s">
        <v>28</v>
      </c>
      <c r="S405" s="137" t="s">
        <v>29</v>
      </c>
      <c r="T405" s="137" t="s">
        <v>28</v>
      </c>
      <c r="U405" s="137" t="s">
        <v>29</v>
      </c>
      <c r="V405" s="137" t="s">
        <v>28</v>
      </c>
      <c r="W405" s="137" t="s">
        <v>29</v>
      </c>
      <c r="X405" s="137" t="s">
        <v>28</v>
      </c>
      <c r="Y405" s="137" t="s">
        <v>29</v>
      </c>
      <c r="Z405" s="139"/>
    </row>
    <row r="406" spans="1:26" ht="15.75" customHeight="1" x14ac:dyDescent="0.3">
      <c r="A406" s="11">
        <v>10945</v>
      </c>
      <c r="B406" s="11">
        <v>301</v>
      </c>
      <c r="C406" s="12"/>
      <c r="D406" s="13" t="s">
        <v>413</v>
      </c>
      <c r="E406" s="33" t="s">
        <v>583</v>
      </c>
      <c r="F406" s="12">
        <v>2</v>
      </c>
      <c r="G406" s="12" t="s">
        <v>32</v>
      </c>
      <c r="H406" s="12">
        <v>1</v>
      </c>
      <c r="I406" s="12" t="s">
        <v>32</v>
      </c>
      <c r="J406" s="14">
        <v>68400</v>
      </c>
      <c r="K406" s="14">
        <v>106500</v>
      </c>
      <c r="L406" s="14">
        <v>76000</v>
      </c>
      <c r="M406" s="14">
        <f t="shared" ref="M406:M407" si="782">(J406+K406+L406)/3*1.1</f>
        <v>91996.666666666672</v>
      </c>
      <c r="N406" s="14">
        <v>14500</v>
      </c>
      <c r="O406" s="14">
        <v>78000</v>
      </c>
      <c r="P406" s="39">
        <v>0.13</v>
      </c>
      <c r="Q406" s="15">
        <f t="shared" ref="Q406:Q410" si="783">O406*P406</f>
        <v>10140</v>
      </c>
      <c r="R406" s="16">
        <v>18000</v>
      </c>
      <c r="S406" s="32">
        <f>P406*R406</f>
        <v>2340</v>
      </c>
      <c r="T406" s="16">
        <v>20000</v>
      </c>
      <c r="U406" s="32">
        <f>P406*T406</f>
        <v>2600</v>
      </c>
      <c r="V406" s="16">
        <v>20000</v>
      </c>
      <c r="W406" s="32">
        <f>P406*V406</f>
        <v>2600</v>
      </c>
      <c r="X406" s="16">
        <v>20000</v>
      </c>
      <c r="Y406" s="32">
        <f>P406*X406</f>
        <v>2600</v>
      </c>
      <c r="Z406" s="19"/>
    </row>
    <row r="407" spans="1:26" ht="15.75" customHeight="1" x14ac:dyDescent="0.35">
      <c r="A407" s="11">
        <v>10945</v>
      </c>
      <c r="B407" s="11">
        <v>302</v>
      </c>
      <c r="C407" s="93" t="s">
        <v>1144</v>
      </c>
      <c r="D407" s="21" t="s">
        <v>414</v>
      </c>
      <c r="E407" s="36" t="s">
        <v>415</v>
      </c>
      <c r="F407" s="12">
        <v>1</v>
      </c>
      <c r="G407" s="12" t="s">
        <v>32</v>
      </c>
      <c r="H407" s="12">
        <v>1</v>
      </c>
      <c r="I407" s="12" t="s">
        <v>32</v>
      </c>
      <c r="J407" s="14">
        <v>42000</v>
      </c>
      <c r="K407" s="14">
        <v>93600</v>
      </c>
      <c r="L407" s="14">
        <v>85200</v>
      </c>
      <c r="M407" s="14">
        <f t="shared" si="782"/>
        <v>80960</v>
      </c>
      <c r="N407" s="14">
        <v>12000</v>
      </c>
      <c r="O407" s="14">
        <v>68000</v>
      </c>
      <c r="P407" s="39">
        <v>0.27</v>
      </c>
      <c r="Q407" s="15">
        <f t="shared" si="783"/>
        <v>18360</v>
      </c>
      <c r="R407" s="16">
        <v>8000</v>
      </c>
      <c r="S407" s="32">
        <f t="shared" ref="S407:S410" si="784">P407*R407</f>
        <v>2160</v>
      </c>
      <c r="T407" s="16">
        <v>20000</v>
      </c>
      <c r="U407" s="32">
        <f t="shared" ref="U407:U410" si="785">P407*T407</f>
        <v>5400</v>
      </c>
      <c r="V407" s="16">
        <v>20000</v>
      </c>
      <c r="W407" s="32">
        <f t="shared" ref="W407:W410" si="786">P407*V407</f>
        <v>5400</v>
      </c>
      <c r="X407" s="16">
        <v>20000</v>
      </c>
      <c r="Y407" s="32">
        <f t="shared" ref="Y407:Y410" si="787">P407*X407</f>
        <v>5400</v>
      </c>
      <c r="Z407" s="19"/>
    </row>
    <row r="408" spans="1:26" ht="15.75" customHeight="1" x14ac:dyDescent="0.35">
      <c r="A408" s="11">
        <v>10945</v>
      </c>
      <c r="B408" s="11">
        <v>303</v>
      </c>
      <c r="C408" s="93" t="s">
        <v>1145</v>
      </c>
      <c r="D408" s="21" t="s">
        <v>414</v>
      </c>
      <c r="E408" s="36" t="s">
        <v>1146</v>
      </c>
      <c r="F408" s="12">
        <v>1</v>
      </c>
      <c r="G408" s="12" t="s">
        <v>62</v>
      </c>
      <c r="H408" s="12">
        <v>1</v>
      </c>
      <c r="I408" s="12" t="s">
        <v>62</v>
      </c>
      <c r="J408" s="14"/>
      <c r="K408" s="14">
        <v>600</v>
      </c>
      <c r="L408" s="14">
        <v>400</v>
      </c>
      <c r="M408" s="14">
        <f>(J408+K408+L408)/2*1.1</f>
        <v>550</v>
      </c>
      <c r="N408" s="14">
        <v>0</v>
      </c>
      <c r="O408" s="14">
        <v>500</v>
      </c>
      <c r="P408" s="39">
        <v>1.23</v>
      </c>
      <c r="Q408" s="15">
        <f t="shared" si="783"/>
        <v>615</v>
      </c>
      <c r="R408" s="16">
        <v>500</v>
      </c>
      <c r="S408" s="32">
        <f t="shared" si="784"/>
        <v>615</v>
      </c>
      <c r="T408" s="16">
        <v>0</v>
      </c>
      <c r="U408" s="32">
        <f t="shared" si="785"/>
        <v>0</v>
      </c>
      <c r="V408" s="16">
        <v>0</v>
      </c>
      <c r="W408" s="32">
        <f t="shared" si="786"/>
        <v>0</v>
      </c>
      <c r="X408" s="16">
        <v>0</v>
      </c>
      <c r="Y408" s="32">
        <f t="shared" si="787"/>
        <v>0</v>
      </c>
      <c r="Z408" s="19"/>
    </row>
    <row r="409" spans="1:26" ht="15.75" customHeight="1" x14ac:dyDescent="0.35">
      <c r="A409" s="11">
        <v>10945</v>
      </c>
      <c r="B409" s="11">
        <v>304</v>
      </c>
      <c r="C409" s="93" t="s">
        <v>1147</v>
      </c>
      <c r="D409" s="21" t="s">
        <v>416</v>
      </c>
      <c r="E409" s="33" t="s">
        <v>680</v>
      </c>
      <c r="F409" s="12">
        <v>1</v>
      </c>
      <c r="G409" s="12" t="s">
        <v>45</v>
      </c>
      <c r="H409" s="12">
        <v>1</v>
      </c>
      <c r="I409" s="12" t="s">
        <v>46</v>
      </c>
      <c r="J409" s="14">
        <v>120</v>
      </c>
      <c r="K409" s="14">
        <v>180</v>
      </c>
      <c r="L409" s="14">
        <v>210</v>
      </c>
      <c r="M409" s="14">
        <f t="shared" ref="M409:M410" si="788">(J409+K409+L409)/3*1.1</f>
        <v>187.00000000000003</v>
      </c>
      <c r="N409" s="14">
        <v>50</v>
      </c>
      <c r="O409" s="14">
        <v>140</v>
      </c>
      <c r="P409" s="39">
        <v>10.48</v>
      </c>
      <c r="Q409" s="15">
        <f t="shared" si="783"/>
        <v>1467.2</v>
      </c>
      <c r="R409" s="16">
        <v>0</v>
      </c>
      <c r="S409" s="32">
        <f t="shared" si="784"/>
        <v>0</v>
      </c>
      <c r="T409" s="16">
        <v>50</v>
      </c>
      <c r="U409" s="32">
        <f t="shared" si="785"/>
        <v>524</v>
      </c>
      <c r="V409" s="16">
        <v>50</v>
      </c>
      <c r="W409" s="32">
        <f t="shared" si="786"/>
        <v>524</v>
      </c>
      <c r="X409" s="16">
        <v>40</v>
      </c>
      <c r="Y409" s="32">
        <f t="shared" si="787"/>
        <v>419.20000000000005</v>
      </c>
      <c r="Z409" s="19"/>
    </row>
    <row r="410" spans="1:26" ht="15.75" customHeight="1" x14ac:dyDescent="0.35">
      <c r="A410" s="11">
        <v>10945</v>
      </c>
      <c r="B410" s="11">
        <v>305</v>
      </c>
      <c r="C410" s="93" t="s">
        <v>1148</v>
      </c>
      <c r="D410" s="21" t="s">
        <v>414</v>
      </c>
      <c r="E410" s="23" t="s">
        <v>752</v>
      </c>
      <c r="F410" s="12">
        <v>1</v>
      </c>
      <c r="G410" s="12" t="s">
        <v>32</v>
      </c>
      <c r="H410" s="12">
        <v>1</v>
      </c>
      <c r="I410" s="12" t="s">
        <v>32</v>
      </c>
      <c r="J410" s="14">
        <v>2400</v>
      </c>
      <c r="K410" s="14">
        <v>1800</v>
      </c>
      <c r="L410" s="14">
        <v>4200</v>
      </c>
      <c r="M410" s="14">
        <f t="shared" si="788"/>
        <v>3080.0000000000005</v>
      </c>
      <c r="N410" s="14">
        <v>0</v>
      </c>
      <c r="O410" s="14">
        <v>3000</v>
      </c>
      <c r="P410" s="39">
        <v>1.34</v>
      </c>
      <c r="Q410" s="15">
        <f t="shared" si="783"/>
        <v>4020.0000000000005</v>
      </c>
      <c r="R410" s="16">
        <f t="shared" ref="R410" si="789">O410/4</f>
        <v>750</v>
      </c>
      <c r="S410" s="32">
        <f t="shared" si="784"/>
        <v>1005.0000000000001</v>
      </c>
      <c r="T410" s="16">
        <f t="shared" ref="T410" si="790">O410/4</f>
        <v>750</v>
      </c>
      <c r="U410" s="32">
        <f t="shared" si="785"/>
        <v>1005.0000000000001</v>
      </c>
      <c r="V410" s="16">
        <f t="shared" ref="V410" si="791">O410/4</f>
        <v>750</v>
      </c>
      <c r="W410" s="32">
        <f t="shared" si="786"/>
        <v>1005.0000000000001</v>
      </c>
      <c r="X410" s="16">
        <f t="shared" ref="X410" si="792">O410/4</f>
        <v>750</v>
      </c>
      <c r="Y410" s="32">
        <f t="shared" si="787"/>
        <v>1005.0000000000001</v>
      </c>
      <c r="Z410" s="19"/>
    </row>
    <row r="411" spans="1:26" ht="15.75" customHeight="1" x14ac:dyDescent="0.35">
      <c r="A411" s="11">
        <v>10945</v>
      </c>
      <c r="B411" s="11">
        <v>306</v>
      </c>
      <c r="C411" s="93" t="s">
        <v>1149</v>
      </c>
      <c r="D411" s="21" t="s">
        <v>414</v>
      </c>
      <c r="E411" s="36" t="s">
        <v>753</v>
      </c>
      <c r="F411" s="12">
        <v>1</v>
      </c>
      <c r="G411" s="12" t="s">
        <v>32</v>
      </c>
      <c r="H411" s="12">
        <v>1</v>
      </c>
      <c r="I411" s="12" t="s">
        <v>32</v>
      </c>
      <c r="J411" s="14">
        <v>1100</v>
      </c>
      <c r="K411" s="14">
        <v>1200</v>
      </c>
      <c r="L411" s="14">
        <v>3000</v>
      </c>
      <c r="M411" s="14">
        <f t="shared" ref="M411:M435" si="793">(J411+K411+L411)/3*1.1</f>
        <v>1943.3333333333335</v>
      </c>
      <c r="N411" s="14">
        <v>0</v>
      </c>
      <c r="O411" s="14">
        <v>2000</v>
      </c>
      <c r="P411" s="39">
        <v>1.76</v>
      </c>
      <c r="Q411" s="15">
        <f t="shared" ref="Q411:Q417" si="794">O411*P411</f>
        <v>3520</v>
      </c>
      <c r="R411" s="16">
        <f t="shared" ref="R411" si="795">O411/4</f>
        <v>500</v>
      </c>
      <c r="S411" s="32">
        <f t="shared" ref="S411" si="796">P411*R411</f>
        <v>880</v>
      </c>
      <c r="T411" s="16">
        <f t="shared" ref="T411" si="797">O411/4</f>
        <v>500</v>
      </c>
      <c r="U411" s="32">
        <f t="shared" ref="U411" si="798">P411*T411</f>
        <v>880</v>
      </c>
      <c r="V411" s="16">
        <f t="shared" ref="V411" si="799">O411/4</f>
        <v>500</v>
      </c>
      <c r="W411" s="32">
        <f t="shared" ref="W411" si="800">P411*V411</f>
        <v>880</v>
      </c>
      <c r="X411" s="16">
        <f t="shared" ref="X411" si="801">O411/4</f>
        <v>500</v>
      </c>
      <c r="Y411" s="32">
        <f t="shared" ref="Y411" si="802">P411*X411</f>
        <v>880</v>
      </c>
      <c r="Z411" s="19"/>
    </row>
    <row r="412" spans="1:26" ht="15.75" customHeight="1" x14ac:dyDescent="0.35">
      <c r="A412" s="11">
        <v>10945</v>
      </c>
      <c r="B412" s="11">
        <v>307</v>
      </c>
      <c r="C412" s="93" t="s">
        <v>1150</v>
      </c>
      <c r="D412" s="21" t="s">
        <v>414</v>
      </c>
      <c r="E412" s="36" t="s">
        <v>754</v>
      </c>
      <c r="F412" s="12">
        <v>1</v>
      </c>
      <c r="G412" s="12" t="s">
        <v>32</v>
      </c>
      <c r="H412" s="12">
        <v>1</v>
      </c>
      <c r="I412" s="12" t="s">
        <v>32</v>
      </c>
      <c r="J412" s="14">
        <v>1000</v>
      </c>
      <c r="K412" s="14">
        <v>500</v>
      </c>
      <c r="L412" s="14">
        <v>1300</v>
      </c>
      <c r="M412" s="14">
        <f t="shared" si="793"/>
        <v>1026.6666666666667</v>
      </c>
      <c r="N412" s="14">
        <v>0</v>
      </c>
      <c r="O412" s="14">
        <v>1000</v>
      </c>
      <c r="P412" s="39">
        <v>1.85</v>
      </c>
      <c r="Q412" s="15">
        <f t="shared" si="794"/>
        <v>1850</v>
      </c>
      <c r="R412" s="16">
        <f>O412/4</f>
        <v>250</v>
      </c>
      <c r="S412" s="32">
        <f>P412*R412</f>
        <v>462.5</v>
      </c>
      <c r="T412" s="16">
        <f>O412/4</f>
        <v>250</v>
      </c>
      <c r="U412" s="32">
        <f>P412*T412</f>
        <v>462.5</v>
      </c>
      <c r="V412" s="16">
        <f>O412/4</f>
        <v>250</v>
      </c>
      <c r="W412" s="32">
        <f>P412*V412</f>
        <v>462.5</v>
      </c>
      <c r="X412" s="16">
        <f>O412/4</f>
        <v>250</v>
      </c>
      <c r="Y412" s="32">
        <f>P412*X412</f>
        <v>462.5</v>
      </c>
      <c r="Z412" s="19"/>
    </row>
    <row r="413" spans="1:26" ht="15.75" customHeight="1" x14ac:dyDescent="0.35">
      <c r="A413" s="11">
        <v>10945</v>
      </c>
      <c r="B413" s="11">
        <v>308</v>
      </c>
      <c r="C413" s="93" t="s">
        <v>1151</v>
      </c>
      <c r="D413" s="21" t="s">
        <v>414</v>
      </c>
      <c r="E413" s="36" t="s">
        <v>755</v>
      </c>
      <c r="F413" s="12">
        <v>1</v>
      </c>
      <c r="G413" s="12" t="s">
        <v>32</v>
      </c>
      <c r="H413" s="12">
        <v>1</v>
      </c>
      <c r="I413" s="12" t="s">
        <v>32</v>
      </c>
      <c r="J413" s="14">
        <v>360</v>
      </c>
      <c r="K413" s="14">
        <v>1000</v>
      </c>
      <c r="L413" s="14">
        <v>400</v>
      </c>
      <c r="M413" s="14">
        <f t="shared" si="793"/>
        <v>645.33333333333337</v>
      </c>
      <c r="N413" s="14">
        <v>0</v>
      </c>
      <c r="O413" s="14">
        <v>800</v>
      </c>
      <c r="P413" s="39">
        <v>2</v>
      </c>
      <c r="Q413" s="15">
        <f t="shared" si="794"/>
        <v>1600</v>
      </c>
      <c r="R413" s="16">
        <f>O413/4</f>
        <v>200</v>
      </c>
      <c r="S413" s="32">
        <f>P413*R413</f>
        <v>400</v>
      </c>
      <c r="T413" s="16">
        <f>O413/4</f>
        <v>200</v>
      </c>
      <c r="U413" s="32">
        <f>P413*T413</f>
        <v>400</v>
      </c>
      <c r="V413" s="16">
        <f>O413/4</f>
        <v>200</v>
      </c>
      <c r="W413" s="32">
        <f>P413*V413</f>
        <v>400</v>
      </c>
      <c r="X413" s="16">
        <f>O413/4</f>
        <v>200</v>
      </c>
      <c r="Y413" s="32">
        <f>P413*X413</f>
        <v>400</v>
      </c>
      <c r="Z413" s="19"/>
    </row>
    <row r="414" spans="1:26" ht="15.75" customHeight="1" x14ac:dyDescent="0.35">
      <c r="A414" s="11">
        <v>10945</v>
      </c>
      <c r="B414" s="11">
        <v>309</v>
      </c>
      <c r="C414" s="93" t="s">
        <v>1152</v>
      </c>
      <c r="D414" s="21" t="s">
        <v>418</v>
      </c>
      <c r="E414" s="33" t="s">
        <v>625</v>
      </c>
      <c r="F414" s="12">
        <v>1</v>
      </c>
      <c r="G414" s="12" t="s">
        <v>45</v>
      </c>
      <c r="H414" s="12">
        <v>1</v>
      </c>
      <c r="I414" s="12" t="s">
        <v>46</v>
      </c>
      <c r="J414" s="14">
        <v>468</v>
      </c>
      <c r="K414" s="14">
        <v>870</v>
      </c>
      <c r="L414" s="14">
        <v>708</v>
      </c>
      <c r="M414" s="14">
        <f t="shared" si="793"/>
        <v>750.2</v>
      </c>
      <c r="N414" s="14">
        <v>250</v>
      </c>
      <c r="O414" s="14">
        <v>600</v>
      </c>
      <c r="P414" s="39">
        <v>4.05</v>
      </c>
      <c r="Q414" s="15">
        <f t="shared" si="794"/>
        <v>2430</v>
      </c>
      <c r="R414" s="16">
        <v>0</v>
      </c>
      <c r="S414" s="32">
        <f t="shared" ref="S414" si="803">P414*R414</f>
        <v>0</v>
      </c>
      <c r="T414" s="16">
        <v>200</v>
      </c>
      <c r="U414" s="32">
        <f t="shared" ref="U414" si="804">P414*T414</f>
        <v>810</v>
      </c>
      <c r="V414" s="16">
        <v>200</v>
      </c>
      <c r="W414" s="32">
        <f t="shared" ref="W414" si="805">P414*V414</f>
        <v>810</v>
      </c>
      <c r="X414" s="16">
        <v>200</v>
      </c>
      <c r="Y414" s="32">
        <f t="shared" ref="Y414" si="806">P414*X414</f>
        <v>810</v>
      </c>
      <c r="Z414" s="19"/>
    </row>
    <row r="415" spans="1:26" ht="15.75" customHeight="1" x14ac:dyDescent="0.35">
      <c r="A415" s="11">
        <v>10945</v>
      </c>
      <c r="B415" s="11">
        <v>310</v>
      </c>
      <c r="C415" s="93" t="s">
        <v>1153</v>
      </c>
      <c r="D415" s="21" t="s">
        <v>417</v>
      </c>
      <c r="E415" s="33" t="s">
        <v>626</v>
      </c>
      <c r="F415" s="12">
        <v>1</v>
      </c>
      <c r="G415" s="12" t="s">
        <v>45</v>
      </c>
      <c r="H415" s="12">
        <v>1</v>
      </c>
      <c r="I415" s="12" t="s">
        <v>49</v>
      </c>
      <c r="J415" s="14">
        <v>1069</v>
      </c>
      <c r="K415" s="14">
        <v>1410</v>
      </c>
      <c r="L415" s="14">
        <v>888</v>
      </c>
      <c r="M415" s="14">
        <f t="shared" si="793"/>
        <v>1234.5666666666666</v>
      </c>
      <c r="N415" s="14">
        <v>175</v>
      </c>
      <c r="O415" s="14">
        <v>1000</v>
      </c>
      <c r="P415" s="39">
        <v>15</v>
      </c>
      <c r="Q415" s="15">
        <f t="shared" si="794"/>
        <v>15000</v>
      </c>
      <c r="R415" s="16">
        <f t="shared" ref="R415:R426" si="807">O415/4</f>
        <v>250</v>
      </c>
      <c r="S415" s="32">
        <f t="shared" ref="S415:S426" si="808">P415*R415</f>
        <v>3750</v>
      </c>
      <c r="T415" s="16">
        <f t="shared" ref="T415:T426" si="809">O415/4</f>
        <v>250</v>
      </c>
      <c r="U415" s="32">
        <f t="shared" ref="U415:U426" si="810">P415*T415</f>
        <v>3750</v>
      </c>
      <c r="V415" s="16">
        <f t="shared" ref="V415:V426" si="811">O415/4</f>
        <v>250</v>
      </c>
      <c r="W415" s="32">
        <f t="shared" ref="W415:W426" si="812">P415*V415</f>
        <v>3750</v>
      </c>
      <c r="X415" s="16">
        <f t="shared" ref="X415:X426" si="813">O415/4</f>
        <v>250</v>
      </c>
      <c r="Y415" s="32">
        <f t="shared" ref="Y415:Y426" si="814">P415*X415</f>
        <v>3750</v>
      </c>
      <c r="Z415" s="19"/>
    </row>
    <row r="416" spans="1:26" ht="15.75" customHeight="1" x14ac:dyDescent="0.35">
      <c r="A416" s="11">
        <v>10945</v>
      </c>
      <c r="B416" s="11">
        <v>311</v>
      </c>
      <c r="C416" s="93" t="s">
        <v>1154</v>
      </c>
      <c r="D416" s="21" t="s">
        <v>417</v>
      </c>
      <c r="E416" s="33" t="s">
        <v>756</v>
      </c>
      <c r="F416" s="12">
        <v>1</v>
      </c>
      <c r="G416" s="12" t="s">
        <v>40</v>
      </c>
      <c r="H416" s="12" t="s">
        <v>757</v>
      </c>
      <c r="I416" s="12" t="s">
        <v>758</v>
      </c>
      <c r="J416" s="14">
        <v>60</v>
      </c>
      <c r="K416" s="14">
        <v>60</v>
      </c>
      <c r="L416" s="14">
        <v>24</v>
      </c>
      <c r="M416" s="14">
        <f t="shared" si="793"/>
        <v>52.800000000000004</v>
      </c>
      <c r="N416" s="14">
        <v>0</v>
      </c>
      <c r="O416" s="14">
        <v>50</v>
      </c>
      <c r="P416" s="39">
        <v>45</v>
      </c>
      <c r="Q416" s="15">
        <f t="shared" si="794"/>
        <v>2250</v>
      </c>
      <c r="R416" s="16">
        <v>30</v>
      </c>
      <c r="S416" s="32">
        <f t="shared" si="808"/>
        <v>1350</v>
      </c>
      <c r="T416" s="16">
        <v>0</v>
      </c>
      <c r="U416" s="32">
        <f t="shared" si="810"/>
        <v>0</v>
      </c>
      <c r="V416" s="16">
        <v>20</v>
      </c>
      <c r="W416" s="32">
        <f t="shared" si="812"/>
        <v>900</v>
      </c>
      <c r="X416" s="16">
        <v>0</v>
      </c>
      <c r="Y416" s="32">
        <f t="shared" si="814"/>
        <v>0</v>
      </c>
      <c r="Z416" s="19"/>
    </row>
    <row r="417" spans="1:26" ht="15.75" customHeight="1" x14ac:dyDescent="0.3">
      <c r="A417" s="11">
        <v>10945</v>
      </c>
      <c r="B417" s="11">
        <v>312</v>
      </c>
      <c r="C417" s="12"/>
      <c r="D417" s="42"/>
      <c r="E417" s="23" t="s">
        <v>630</v>
      </c>
      <c r="F417" s="59">
        <v>1</v>
      </c>
      <c r="G417" s="12" t="s">
        <v>75</v>
      </c>
      <c r="H417" s="12">
        <v>1</v>
      </c>
      <c r="I417" s="12" t="s">
        <v>49</v>
      </c>
      <c r="J417" s="14"/>
      <c r="K417" s="14">
        <v>36</v>
      </c>
      <c r="L417" s="14">
        <v>24</v>
      </c>
      <c r="M417" s="14">
        <f>(J417+K417+L417)/2*1.1</f>
        <v>33</v>
      </c>
      <c r="N417" s="14">
        <v>0</v>
      </c>
      <c r="O417" s="14">
        <v>30</v>
      </c>
      <c r="P417" s="60">
        <v>52</v>
      </c>
      <c r="Q417" s="15">
        <f t="shared" si="794"/>
        <v>1560</v>
      </c>
      <c r="R417" s="16">
        <v>15</v>
      </c>
      <c r="S417" s="32">
        <f>P417*R417</f>
        <v>780</v>
      </c>
      <c r="T417" s="16">
        <v>0</v>
      </c>
      <c r="U417" s="32">
        <f>P417*T417</f>
        <v>0</v>
      </c>
      <c r="V417" s="16">
        <v>15</v>
      </c>
      <c r="W417" s="32">
        <f>P417*V417</f>
        <v>780</v>
      </c>
      <c r="X417" s="16">
        <v>0</v>
      </c>
      <c r="Y417" s="32">
        <f>P417*X417</f>
        <v>0</v>
      </c>
      <c r="Z417" s="19"/>
    </row>
    <row r="418" spans="1:26" ht="15.75" customHeight="1" x14ac:dyDescent="0.3">
      <c r="A418" s="11"/>
      <c r="B418" s="11">
        <v>313</v>
      </c>
      <c r="C418" s="12"/>
      <c r="D418" s="42"/>
      <c r="E418" s="23" t="s">
        <v>1195</v>
      </c>
      <c r="F418" s="59">
        <v>1</v>
      </c>
      <c r="G418" s="12" t="s">
        <v>75</v>
      </c>
      <c r="H418" s="12">
        <v>1</v>
      </c>
      <c r="I418" s="12" t="s">
        <v>49</v>
      </c>
      <c r="J418" s="14"/>
      <c r="K418" s="14"/>
      <c r="L418" s="14">
        <v>120</v>
      </c>
      <c r="M418" s="14">
        <f t="shared" si="793"/>
        <v>44</v>
      </c>
      <c r="N418" s="14">
        <v>0</v>
      </c>
      <c r="O418" s="14">
        <v>40</v>
      </c>
      <c r="P418" s="60">
        <v>60</v>
      </c>
      <c r="Q418" s="15">
        <f t="shared" ref="Q418:Q426" si="815">O418*P418</f>
        <v>2400</v>
      </c>
      <c r="R418" s="16">
        <f>O418/4</f>
        <v>10</v>
      </c>
      <c r="S418" s="32">
        <f>P418*R418</f>
        <v>600</v>
      </c>
      <c r="T418" s="16">
        <f>O418/4</f>
        <v>10</v>
      </c>
      <c r="U418" s="32">
        <f>P418*T418</f>
        <v>600</v>
      </c>
      <c r="V418" s="16">
        <f>O418/4</f>
        <v>10</v>
      </c>
      <c r="W418" s="32">
        <f>P418*V418</f>
        <v>600</v>
      </c>
      <c r="X418" s="16">
        <f>O418/4</f>
        <v>10</v>
      </c>
      <c r="Y418" s="32">
        <f>P418*X418</f>
        <v>600</v>
      </c>
      <c r="Z418" s="19"/>
    </row>
    <row r="419" spans="1:26" ht="15.75" customHeight="1" x14ac:dyDescent="0.3">
      <c r="A419" s="11">
        <v>10945</v>
      </c>
      <c r="B419" s="11">
        <v>314</v>
      </c>
      <c r="C419" s="12"/>
      <c r="D419" s="42"/>
      <c r="E419" s="23" t="s">
        <v>420</v>
      </c>
      <c r="F419" s="59">
        <v>1</v>
      </c>
      <c r="G419" s="12" t="s">
        <v>421</v>
      </c>
      <c r="H419" s="12">
        <v>1</v>
      </c>
      <c r="I419" s="12" t="s">
        <v>421</v>
      </c>
      <c r="J419" s="14">
        <v>271</v>
      </c>
      <c r="K419" s="14">
        <v>325</v>
      </c>
      <c r="L419" s="14">
        <v>340</v>
      </c>
      <c r="M419" s="14">
        <f t="shared" si="793"/>
        <v>343.20000000000005</v>
      </c>
      <c r="N419" s="14">
        <v>60</v>
      </c>
      <c r="O419" s="14">
        <v>280</v>
      </c>
      <c r="P419" s="60">
        <v>65</v>
      </c>
      <c r="Q419" s="15">
        <f t="shared" si="815"/>
        <v>18200</v>
      </c>
      <c r="R419" s="16">
        <f t="shared" si="807"/>
        <v>70</v>
      </c>
      <c r="S419" s="32">
        <f t="shared" si="808"/>
        <v>4550</v>
      </c>
      <c r="T419" s="16">
        <f t="shared" si="809"/>
        <v>70</v>
      </c>
      <c r="U419" s="32">
        <f t="shared" si="810"/>
        <v>4550</v>
      </c>
      <c r="V419" s="16">
        <f t="shared" si="811"/>
        <v>70</v>
      </c>
      <c r="W419" s="32">
        <f t="shared" si="812"/>
        <v>4550</v>
      </c>
      <c r="X419" s="16">
        <f t="shared" si="813"/>
        <v>70</v>
      </c>
      <c r="Y419" s="32">
        <f t="shared" si="814"/>
        <v>4550</v>
      </c>
      <c r="Z419" s="19"/>
    </row>
    <row r="420" spans="1:26" ht="15.75" customHeight="1" x14ac:dyDescent="0.3">
      <c r="A420" s="11">
        <v>10945</v>
      </c>
      <c r="B420" s="11">
        <v>315</v>
      </c>
      <c r="C420" s="12"/>
      <c r="D420" s="42"/>
      <c r="E420" s="23" t="s">
        <v>422</v>
      </c>
      <c r="F420" s="59">
        <v>1</v>
      </c>
      <c r="G420" s="12" t="s">
        <v>419</v>
      </c>
      <c r="H420" s="12">
        <v>1</v>
      </c>
      <c r="I420" s="12" t="s">
        <v>419</v>
      </c>
      <c r="J420" s="14">
        <v>56</v>
      </c>
      <c r="K420" s="14">
        <v>4</v>
      </c>
      <c r="L420" s="14">
        <v>6</v>
      </c>
      <c r="M420" s="14">
        <f t="shared" si="793"/>
        <v>24.200000000000003</v>
      </c>
      <c r="N420" s="14">
        <v>0</v>
      </c>
      <c r="O420" s="14">
        <v>20</v>
      </c>
      <c r="P420" s="60">
        <v>90</v>
      </c>
      <c r="Q420" s="15">
        <f t="shared" si="815"/>
        <v>1800</v>
      </c>
      <c r="R420" s="16">
        <v>10</v>
      </c>
      <c r="S420" s="32">
        <f t="shared" ref="S420" si="816">P420*R420</f>
        <v>900</v>
      </c>
      <c r="T420" s="16">
        <v>0</v>
      </c>
      <c r="U420" s="32">
        <f t="shared" ref="U420" si="817">P420*T420</f>
        <v>0</v>
      </c>
      <c r="V420" s="16">
        <v>10</v>
      </c>
      <c r="W420" s="32">
        <f t="shared" ref="W420" si="818">P420*V420</f>
        <v>900</v>
      </c>
      <c r="X420" s="16">
        <v>0</v>
      </c>
      <c r="Y420" s="32">
        <f t="shared" ref="Y420" si="819">P420*X420</f>
        <v>0</v>
      </c>
      <c r="Z420" s="19"/>
    </row>
    <row r="421" spans="1:26" ht="15.75" customHeight="1" x14ac:dyDescent="0.3">
      <c r="A421" s="11">
        <v>10945</v>
      </c>
      <c r="B421" s="11">
        <v>316</v>
      </c>
      <c r="C421" s="12"/>
      <c r="D421" s="42"/>
      <c r="E421" s="23" t="s">
        <v>423</v>
      </c>
      <c r="F421" s="59">
        <v>1</v>
      </c>
      <c r="G421" s="12" t="s">
        <v>62</v>
      </c>
      <c r="H421" s="12">
        <v>1</v>
      </c>
      <c r="I421" s="12" t="s">
        <v>62</v>
      </c>
      <c r="J421" s="14">
        <v>6179</v>
      </c>
      <c r="K421" s="14">
        <v>9700</v>
      </c>
      <c r="L421" s="14">
        <v>13900</v>
      </c>
      <c r="M421" s="14">
        <f t="shared" si="793"/>
        <v>10918.966666666669</v>
      </c>
      <c r="N421" s="14">
        <v>6400</v>
      </c>
      <c r="O421" s="14">
        <v>4600</v>
      </c>
      <c r="P421" s="60">
        <v>0.83</v>
      </c>
      <c r="Q421" s="15">
        <f t="shared" si="815"/>
        <v>3818</v>
      </c>
      <c r="R421" s="16">
        <v>0</v>
      </c>
      <c r="S421" s="32">
        <f t="shared" si="808"/>
        <v>0</v>
      </c>
      <c r="T421" s="16">
        <v>0</v>
      </c>
      <c r="U421" s="32">
        <f t="shared" si="810"/>
        <v>0</v>
      </c>
      <c r="V421" s="16">
        <v>1600</v>
      </c>
      <c r="W421" s="32">
        <f t="shared" si="812"/>
        <v>1328</v>
      </c>
      <c r="X421" s="16">
        <v>3000</v>
      </c>
      <c r="Y421" s="32">
        <f t="shared" si="814"/>
        <v>2490</v>
      </c>
      <c r="Z421" s="19"/>
    </row>
    <row r="422" spans="1:26" ht="15.75" customHeight="1" x14ac:dyDescent="0.35">
      <c r="A422" s="11">
        <v>10945</v>
      </c>
      <c r="B422" s="11">
        <v>317</v>
      </c>
      <c r="C422" s="93" t="s">
        <v>1157</v>
      </c>
      <c r="D422" s="42"/>
      <c r="E422" s="23" t="s">
        <v>1193</v>
      </c>
      <c r="F422" s="59">
        <v>1</v>
      </c>
      <c r="G422" s="12" t="s">
        <v>62</v>
      </c>
      <c r="H422" s="12">
        <v>1</v>
      </c>
      <c r="I422" s="12" t="s">
        <v>62</v>
      </c>
      <c r="J422" s="14">
        <v>64000</v>
      </c>
      <c r="K422" s="14">
        <v>50440</v>
      </c>
      <c r="L422" s="14">
        <v>45600</v>
      </c>
      <c r="M422" s="14">
        <f t="shared" si="793"/>
        <v>58681.333333333336</v>
      </c>
      <c r="N422" s="14">
        <v>3500</v>
      </c>
      <c r="O422" s="14">
        <v>56000</v>
      </c>
      <c r="P422" s="60">
        <v>0.95</v>
      </c>
      <c r="Q422" s="15">
        <f t="shared" si="815"/>
        <v>53200</v>
      </c>
      <c r="R422" s="16">
        <f t="shared" si="807"/>
        <v>14000</v>
      </c>
      <c r="S422" s="32">
        <f t="shared" si="808"/>
        <v>13300</v>
      </c>
      <c r="T422" s="16">
        <f t="shared" si="809"/>
        <v>14000</v>
      </c>
      <c r="U422" s="32">
        <f t="shared" si="810"/>
        <v>13300</v>
      </c>
      <c r="V422" s="16">
        <f t="shared" si="811"/>
        <v>14000</v>
      </c>
      <c r="W422" s="32">
        <f t="shared" si="812"/>
        <v>13300</v>
      </c>
      <c r="X422" s="16">
        <f t="shared" si="813"/>
        <v>14000</v>
      </c>
      <c r="Y422" s="32">
        <f t="shared" si="814"/>
        <v>13300</v>
      </c>
      <c r="Z422" s="19"/>
    </row>
    <row r="423" spans="1:26" ht="15.75" customHeight="1" x14ac:dyDescent="0.35">
      <c r="A423" s="11">
        <v>10945</v>
      </c>
      <c r="B423" s="11">
        <v>318</v>
      </c>
      <c r="C423" s="93" t="s">
        <v>1155</v>
      </c>
      <c r="D423" s="42"/>
      <c r="E423" s="23" t="s">
        <v>1194</v>
      </c>
      <c r="F423" s="59">
        <v>1</v>
      </c>
      <c r="G423" s="12" t="s">
        <v>62</v>
      </c>
      <c r="H423" s="12">
        <v>1</v>
      </c>
      <c r="I423" s="12" t="s">
        <v>62</v>
      </c>
      <c r="J423" s="14">
        <v>146900</v>
      </c>
      <c r="K423" s="14">
        <v>32200</v>
      </c>
      <c r="L423" s="14">
        <v>28500</v>
      </c>
      <c r="M423" s="14">
        <f t="shared" si="793"/>
        <v>76120</v>
      </c>
      <c r="N423" s="14">
        <v>2400</v>
      </c>
      <c r="O423" s="14">
        <v>74000</v>
      </c>
      <c r="P423" s="60">
        <v>0.95</v>
      </c>
      <c r="Q423" s="15">
        <f t="shared" si="815"/>
        <v>70300</v>
      </c>
      <c r="R423" s="16">
        <f t="shared" si="807"/>
        <v>18500</v>
      </c>
      <c r="S423" s="32">
        <f t="shared" si="808"/>
        <v>17575</v>
      </c>
      <c r="T423" s="16">
        <f t="shared" si="809"/>
        <v>18500</v>
      </c>
      <c r="U423" s="32">
        <f t="shared" si="810"/>
        <v>17575</v>
      </c>
      <c r="V423" s="16">
        <f t="shared" si="811"/>
        <v>18500</v>
      </c>
      <c r="W423" s="32">
        <f t="shared" si="812"/>
        <v>17575</v>
      </c>
      <c r="X423" s="16">
        <f t="shared" si="813"/>
        <v>18500</v>
      </c>
      <c r="Y423" s="32">
        <f t="shared" si="814"/>
        <v>17575</v>
      </c>
      <c r="Z423" s="19"/>
    </row>
    <row r="424" spans="1:26" ht="15.75" customHeight="1" x14ac:dyDescent="0.3">
      <c r="A424" s="11">
        <v>10945</v>
      </c>
      <c r="B424" s="11">
        <v>319</v>
      </c>
      <c r="C424" s="12"/>
      <c r="D424" s="42"/>
      <c r="E424" s="23" t="s">
        <v>1192</v>
      </c>
      <c r="F424" s="59">
        <v>1</v>
      </c>
      <c r="G424" s="12" t="s">
        <v>62</v>
      </c>
      <c r="H424" s="12">
        <v>1</v>
      </c>
      <c r="I424" s="12" t="s">
        <v>62</v>
      </c>
      <c r="J424" s="14">
        <v>792</v>
      </c>
      <c r="K424" s="14">
        <v>5880</v>
      </c>
      <c r="L424" s="14">
        <v>1100</v>
      </c>
      <c r="M424" s="14">
        <f t="shared" si="793"/>
        <v>2849.7333333333336</v>
      </c>
      <c r="N424" s="14">
        <v>300</v>
      </c>
      <c r="O424" s="14">
        <v>2600</v>
      </c>
      <c r="P424" s="60">
        <v>1</v>
      </c>
      <c r="Q424" s="15">
        <f t="shared" si="815"/>
        <v>2600</v>
      </c>
      <c r="R424" s="16">
        <f t="shared" si="807"/>
        <v>650</v>
      </c>
      <c r="S424" s="32">
        <f t="shared" si="808"/>
        <v>650</v>
      </c>
      <c r="T424" s="16">
        <f t="shared" si="809"/>
        <v>650</v>
      </c>
      <c r="U424" s="32">
        <f t="shared" si="810"/>
        <v>650</v>
      </c>
      <c r="V424" s="16">
        <f t="shared" si="811"/>
        <v>650</v>
      </c>
      <c r="W424" s="32">
        <f t="shared" si="812"/>
        <v>650</v>
      </c>
      <c r="X424" s="16">
        <f t="shared" si="813"/>
        <v>650</v>
      </c>
      <c r="Y424" s="32">
        <f t="shared" si="814"/>
        <v>650</v>
      </c>
      <c r="Z424" s="19"/>
    </row>
    <row r="425" spans="1:26" ht="15.75" customHeight="1" x14ac:dyDescent="0.3">
      <c r="A425" s="11">
        <v>10945</v>
      </c>
      <c r="B425" s="11">
        <v>320</v>
      </c>
      <c r="C425" s="12"/>
      <c r="D425" s="42"/>
      <c r="E425" s="23" t="s">
        <v>425</v>
      </c>
      <c r="F425" s="59">
        <v>1</v>
      </c>
      <c r="G425" s="12" t="s">
        <v>75</v>
      </c>
      <c r="H425" s="12">
        <v>1</v>
      </c>
      <c r="I425" s="12" t="s">
        <v>49</v>
      </c>
      <c r="J425" s="14">
        <v>1715</v>
      </c>
      <c r="K425" s="14">
        <v>1470</v>
      </c>
      <c r="L425" s="14">
        <v>1700</v>
      </c>
      <c r="M425" s="14">
        <f t="shared" si="793"/>
        <v>1791.1666666666667</v>
      </c>
      <c r="N425" s="14">
        <v>240</v>
      </c>
      <c r="O425" s="14">
        <v>2000</v>
      </c>
      <c r="P425" s="60">
        <v>25</v>
      </c>
      <c r="Q425" s="15">
        <f t="shared" si="815"/>
        <v>50000</v>
      </c>
      <c r="R425" s="16">
        <f t="shared" si="807"/>
        <v>500</v>
      </c>
      <c r="S425" s="32">
        <f t="shared" si="808"/>
        <v>12500</v>
      </c>
      <c r="T425" s="16">
        <f t="shared" si="809"/>
        <v>500</v>
      </c>
      <c r="U425" s="32">
        <f t="shared" si="810"/>
        <v>12500</v>
      </c>
      <c r="V425" s="16">
        <f t="shared" si="811"/>
        <v>500</v>
      </c>
      <c r="W425" s="32">
        <f t="shared" si="812"/>
        <v>12500</v>
      </c>
      <c r="X425" s="16">
        <f t="shared" si="813"/>
        <v>500</v>
      </c>
      <c r="Y425" s="32">
        <f t="shared" si="814"/>
        <v>12500</v>
      </c>
      <c r="Z425" s="19"/>
    </row>
    <row r="426" spans="1:26" ht="15.75" customHeight="1" x14ac:dyDescent="0.3">
      <c r="A426" s="11">
        <v>10945</v>
      </c>
      <c r="B426" s="11">
        <v>321</v>
      </c>
      <c r="C426" s="12"/>
      <c r="D426" s="42"/>
      <c r="E426" s="23" t="s">
        <v>426</v>
      </c>
      <c r="F426" s="59">
        <v>1</v>
      </c>
      <c r="G426" s="12" t="s">
        <v>75</v>
      </c>
      <c r="H426" s="12">
        <v>1</v>
      </c>
      <c r="I426" s="12" t="s">
        <v>49</v>
      </c>
      <c r="J426" s="14">
        <v>396</v>
      </c>
      <c r="K426" s="14">
        <v>400</v>
      </c>
      <c r="L426" s="14">
        <v>500</v>
      </c>
      <c r="M426" s="14">
        <f t="shared" si="793"/>
        <v>475.20000000000005</v>
      </c>
      <c r="N426" s="14">
        <v>40</v>
      </c>
      <c r="O426" s="14">
        <v>400</v>
      </c>
      <c r="P426" s="60">
        <v>35</v>
      </c>
      <c r="Q426" s="15">
        <f t="shared" si="815"/>
        <v>14000</v>
      </c>
      <c r="R426" s="16">
        <f t="shared" si="807"/>
        <v>100</v>
      </c>
      <c r="S426" s="32">
        <f t="shared" si="808"/>
        <v>3500</v>
      </c>
      <c r="T426" s="16">
        <f t="shared" si="809"/>
        <v>100</v>
      </c>
      <c r="U426" s="32">
        <f t="shared" si="810"/>
        <v>3500</v>
      </c>
      <c r="V426" s="16">
        <f t="shared" si="811"/>
        <v>100</v>
      </c>
      <c r="W426" s="32">
        <f t="shared" si="812"/>
        <v>3500</v>
      </c>
      <c r="X426" s="16">
        <f t="shared" si="813"/>
        <v>100</v>
      </c>
      <c r="Y426" s="32">
        <f t="shared" si="814"/>
        <v>3500</v>
      </c>
      <c r="Z426" s="19"/>
    </row>
    <row r="427" spans="1:26" ht="15.75" customHeight="1" x14ac:dyDescent="0.3">
      <c r="A427" s="11">
        <v>10945</v>
      </c>
      <c r="B427" s="11">
        <v>322</v>
      </c>
      <c r="C427" s="12"/>
      <c r="D427" s="42"/>
      <c r="E427" s="23" t="s">
        <v>427</v>
      </c>
      <c r="F427" s="59">
        <v>2</v>
      </c>
      <c r="G427" s="12" t="s">
        <v>75</v>
      </c>
      <c r="H427" s="12">
        <v>1</v>
      </c>
      <c r="I427" s="12" t="s">
        <v>49</v>
      </c>
      <c r="J427" s="14">
        <v>396</v>
      </c>
      <c r="K427" s="14">
        <v>610</v>
      </c>
      <c r="L427" s="14">
        <v>610</v>
      </c>
      <c r="M427" s="14">
        <f t="shared" si="793"/>
        <v>592.5333333333333</v>
      </c>
      <c r="N427" s="14">
        <v>60</v>
      </c>
      <c r="O427" s="14">
        <v>600</v>
      </c>
      <c r="P427" s="60">
        <v>35</v>
      </c>
      <c r="Q427" s="15">
        <f t="shared" si="747"/>
        <v>21000</v>
      </c>
      <c r="R427" s="16">
        <f t="shared" ref="R427:R456" si="820">O427/4</f>
        <v>150</v>
      </c>
      <c r="S427" s="32">
        <f t="shared" ref="S427:S456" si="821">P427*R427</f>
        <v>5250</v>
      </c>
      <c r="T427" s="16">
        <f t="shared" ref="T427:T456" si="822">O427/4</f>
        <v>150</v>
      </c>
      <c r="U427" s="32">
        <f t="shared" ref="U427:U456" si="823">P427*T427</f>
        <v>5250</v>
      </c>
      <c r="V427" s="16">
        <f t="shared" ref="V427:V456" si="824">O427/4</f>
        <v>150</v>
      </c>
      <c r="W427" s="32">
        <f t="shared" ref="W427:W456" si="825">P427*V427</f>
        <v>5250</v>
      </c>
      <c r="X427" s="16">
        <f t="shared" ref="X427:X456" si="826">O427/4</f>
        <v>150</v>
      </c>
      <c r="Y427" s="32">
        <f t="shared" ref="Y427:Y456" si="827">P427*X427</f>
        <v>5250</v>
      </c>
      <c r="Z427" s="19"/>
    </row>
    <row r="428" spans="1:26" ht="15.75" customHeight="1" x14ac:dyDescent="0.3">
      <c r="A428" s="11">
        <v>10945</v>
      </c>
      <c r="B428" s="11">
        <v>323</v>
      </c>
      <c r="C428" s="12"/>
      <c r="D428" s="42"/>
      <c r="E428" s="23" t="s">
        <v>832</v>
      </c>
      <c r="F428" s="59">
        <v>1</v>
      </c>
      <c r="G428" s="12" t="s">
        <v>419</v>
      </c>
      <c r="H428" s="12">
        <v>1</v>
      </c>
      <c r="I428" s="12" t="s">
        <v>419</v>
      </c>
      <c r="J428" s="14"/>
      <c r="K428" s="14">
        <v>60</v>
      </c>
      <c r="L428" s="14">
        <v>30</v>
      </c>
      <c r="M428" s="14">
        <f>(J428+K428+L428)/2*1.1</f>
        <v>49.500000000000007</v>
      </c>
      <c r="N428" s="14">
        <v>10</v>
      </c>
      <c r="O428" s="14">
        <v>40</v>
      </c>
      <c r="P428" s="60">
        <v>40</v>
      </c>
      <c r="Q428" s="15">
        <f t="shared" ref="Q428" si="828">O428*P428</f>
        <v>1600</v>
      </c>
      <c r="R428" s="16">
        <f t="shared" ref="R428" si="829">O428/4</f>
        <v>10</v>
      </c>
      <c r="S428" s="32">
        <f t="shared" ref="S428" si="830">P428*R428</f>
        <v>400</v>
      </c>
      <c r="T428" s="16">
        <f t="shared" ref="T428" si="831">O428/4</f>
        <v>10</v>
      </c>
      <c r="U428" s="32">
        <f t="shared" ref="U428" si="832">P428*T428</f>
        <v>400</v>
      </c>
      <c r="V428" s="16">
        <f t="shared" ref="V428" si="833">O428/4</f>
        <v>10</v>
      </c>
      <c r="W428" s="32">
        <f t="shared" ref="W428" si="834">P428*V428</f>
        <v>400</v>
      </c>
      <c r="X428" s="16">
        <f t="shared" ref="X428" si="835">O428/4</f>
        <v>10</v>
      </c>
      <c r="Y428" s="32">
        <f t="shared" ref="Y428" si="836">P428*X428</f>
        <v>400</v>
      </c>
      <c r="Z428" s="19"/>
    </row>
    <row r="429" spans="1:26" ht="15.75" customHeight="1" x14ac:dyDescent="0.3">
      <c r="A429" s="11">
        <v>10945</v>
      </c>
      <c r="B429" s="11">
        <v>324</v>
      </c>
      <c r="C429" s="12"/>
      <c r="D429" s="42"/>
      <c r="E429" s="23" t="s">
        <v>428</v>
      </c>
      <c r="F429" s="59">
        <v>1</v>
      </c>
      <c r="G429" s="12" t="s">
        <v>75</v>
      </c>
      <c r="H429" s="12">
        <v>1</v>
      </c>
      <c r="I429" s="12" t="s">
        <v>49</v>
      </c>
      <c r="J429" s="14">
        <v>687</v>
      </c>
      <c r="K429" s="14">
        <v>1420</v>
      </c>
      <c r="L429" s="14">
        <v>2000</v>
      </c>
      <c r="M429" s="14">
        <f t="shared" si="793"/>
        <v>1505.9</v>
      </c>
      <c r="N429" s="14">
        <v>120</v>
      </c>
      <c r="O429" s="14">
        <v>1400</v>
      </c>
      <c r="P429" s="60">
        <v>20</v>
      </c>
      <c r="Q429" s="15">
        <f t="shared" si="747"/>
        <v>28000</v>
      </c>
      <c r="R429" s="16">
        <v>200</v>
      </c>
      <c r="S429" s="32">
        <f t="shared" si="821"/>
        <v>4000</v>
      </c>
      <c r="T429" s="16">
        <v>400</v>
      </c>
      <c r="U429" s="32">
        <f t="shared" si="823"/>
        <v>8000</v>
      </c>
      <c r="V429" s="16">
        <v>400</v>
      </c>
      <c r="W429" s="32">
        <f t="shared" si="825"/>
        <v>8000</v>
      </c>
      <c r="X429" s="16">
        <v>400</v>
      </c>
      <c r="Y429" s="32">
        <f t="shared" si="827"/>
        <v>8000</v>
      </c>
      <c r="Z429" s="19"/>
    </row>
    <row r="430" spans="1:26" ht="15.75" customHeight="1" x14ac:dyDescent="0.3">
      <c r="A430" s="11">
        <v>10945</v>
      </c>
      <c r="B430" s="11">
        <v>325</v>
      </c>
      <c r="C430" s="12"/>
      <c r="D430" s="42"/>
      <c r="E430" s="23" t="s">
        <v>628</v>
      </c>
      <c r="F430" s="59">
        <v>1</v>
      </c>
      <c r="G430" s="12" t="s">
        <v>419</v>
      </c>
      <c r="H430" s="12">
        <v>1</v>
      </c>
      <c r="I430" s="12" t="s">
        <v>419</v>
      </c>
      <c r="J430" s="14">
        <v>118</v>
      </c>
      <c r="K430" s="14">
        <v>65</v>
      </c>
      <c r="L430" s="14">
        <v>90</v>
      </c>
      <c r="M430" s="14">
        <f t="shared" si="793"/>
        <v>100.10000000000001</v>
      </c>
      <c r="N430" s="14">
        <v>50</v>
      </c>
      <c r="O430" s="14">
        <v>50</v>
      </c>
      <c r="P430" s="60">
        <v>90</v>
      </c>
      <c r="Q430" s="15">
        <f t="shared" si="747"/>
        <v>4500</v>
      </c>
      <c r="R430" s="16">
        <v>0</v>
      </c>
      <c r="S430" s="32">
        <f t="shared" si="821"/>
        <v>0</v>
      </c>
      <c r="T430" s="16">
        <v>0</v>
      </c>
      <c r="U430" s="32">
        <f t="shared" si="823"/>
        <v>0</v>
      </c>
      <c r="V430" s="16">
        <v>30</v>
      </c>
      <c r="W430" s="32">
        <f t="shared" si="825"/>
        <v>2700</v>
      </c>
      <c r="X430" s="16">
        <v>20</v>
      </c>
      <c r="Y430" s="32">
        <f t="shared" si="827"/>
        <v>1800</v>
      </c>
      <c r="Z430" s="19"/>
    </row>
    <row r="431" spans="1:26" ht="15.75" customHeight="1" x14ac:dyDescent="0.3">
      <c r="A431" s="11">
        <v>10945</v>
      </c>
      <c r="B431" s="11">
        <v>326</v>
      </c>
      <c r="C431" s="12"/>
      <c r="D431" s="42"/>
      <c r="E431" s="23" t="s">
        <v>629</v>
      </c>
      <c r="F431" s="59">
        <v>1</v>
      </c>
      <c r="G431" s="12" t="s">
        <v>62</v>
      </c>
      <c r="H431" s="12">
        <v>1</v>
      </c>
      <c r="I431" s="12" t="s">
        <v>62</v>
      </c>
      <c r="J431" s="14"/>
      <c r="K431" s="14"/>
      <c r="L431" s="14"/>
      <c r="M431" s="14">
        <v>3000</v>
      </c>
      <c r="N431" s="14">
        <v>0</v>
      </c>
      <c r="O431" s="14">
        <v>3000</v>
      </c>
      <c r="P431" s="60">
        <v>1.4</v>
      </c>
      <c r="Q431" s="15">
        <f t="shared" si="747"/>
        <v>4200</v>
      </c>
      <c r="R431" s="16">
        <v>1500</v>
      </c>
      <c r="S431" s="32">
        <f t="shared" si="821"/>
        <v>2100</v>
      </c>
      <c r="T431" s="16">
        <v>0</v>
      </c>
      <c r="U431" s="32">
        <f t="shared" si="823"/>
        <v>0</v>
      </c>
      <c r="V431" s="16">
        <v>1500</v>
      </c>
      <c r="W431" s="32">
        <f t="shared" si="825"/>
        <v>2100</v>
      </c>
      <c r="X431" s="16">
        <v>0</v>
      </c>
      <c r="Y431" s="32">
        <f t="shared" si="827"/>
        <v>0</v>
      </c>
      <c r="Z431" s="19"/>
    </row>
    <row r="432" spans="1:26" ht="15.75" customHeight="1" x14ac:dyDescent="0.35">
      <c r="A432" s="11">
        <v>10945</v>
      </c>
      <c r="B432" s="11">
        <v>327</v>
      </c>
      <c r="C432" s="93" t="s">
        <v>1156</v>
      </c>
      <c r="D432" s="42"/>
      <c r="E432" s="23" t="s">
        <v>627</v>
      </c>
      <c r="F432" s="59">
        <v>1</v>
      </c>
      <c r="G432" s="12" t="s">
        <v>343</v>
      </c>
      <c r="H432" s="12">
        <v>1</v>
      </c>
      <c r="I432" s="12" t="s">
        <v>36</v>
      </c>
      <c r="J432" s="14">
        <v>4240</v>
      </c>
      <c r="K432" s="14">
        <v>3920</v>
      </c>
      <c r="L432" s="14">
        <v>4520</v>
      </c>
      <c r="M432" s="14">
        <f t="shared" si="793"/>
        <v>4649.3333333333339</v>
      </c>
      <c r="N432" s="14">
        <v>180</v>
      </c>
      <c r="O432" s="14">
        <v>4600</v>
      </c>
      <c r="P432" s="60">
        <v>4.4400000000000004</v>
      </c>
      <c r="Q432" s="15">
        <f t="shared" si="747"/>
        <v>20424</v>
      </c>
      <c r="R432" s="16">
        <f t="shared" si="820"/>
        <v>1150</v>
      </c>
      <c r="S432" s="32">
        <f t="shared" si="821"/>
        <v>5106</v>
      </c>
      <c r="T432" s="16">
        <f t="shared" si="822"/>
        <v>1150</v>
      </c>
      <c r="U432" s="32">
        <f t="shared" si="823"/>
        <v>5106</v>
      </c>
      <c r="V432" s="16">
        <f t="shared" si="824"/>
        <v>1150</v>
      </c>
      <c r="W432" s="32">
        <f t="shared" si="825"/>
        <v>5106</v>
      </c>
      <c r="X432" s="16">
        <f t="shared" si="826"/>
        <v>1150</v>
      </c>
      <c r="Y432" s="32">
        <f t="shared" si="827"/>
        <v>5106</v>
      </c>
      <c r="Z432" s="19"/>
    </row>
    <row r="433" spans="1:27" ht="15.75" customHeight="1" x14ac:dyDescent="0.3">
      <c r="A433" s="11">
        <v>10945</v>
      </c>
      <c r="B433" s="11">
        <v>328</v>
      </c>
      <c r="C433" s="12"/>
      <c r="D433" s="42"/>
      <c r="E433" s="23" t="s">
        <v>429</v>
      </c>
      <c r="F433" s="59">
        <v>2</v>
      </c>
      <c r="G433" s="12" t="s">
        <v>35</v>
      </c>
      <c r="H433" s="12">
        <v>1</v>
      </c>
      <c r="I433" s="12" t="s">
        <v>36</v>
      </c>
      <c r="J433" s="14">
        <v>60</v>
      </c>
      <c r="K433" s="14">
        <v>150</v>
      </c>
      <c r="L433" s="14">
        <v>150</v>
      </c>
      <c r="M433" s="14">
        <f t="shared" si="793"/>
        <v>132</v>
      </c>
      <c r="N433" s="14">
        <v>10</v>
      </c>
      <c r="O433" s="14">
        <v>120</v>
      </c>
      <c r="P433" s="60">
        <v>50</v>
      </c>
      <c r="Q433" s="15">
        <f t="shared" si="747"/>
        <v>6000</v>
      </c>
      <c r="R433" s="16">
        <f t="shared" si="820"/>
        <v>30</v>
      </c>
      <c r="S433" s="32">
        <f t="shared" si="821"/>
        <v>1500</v>
      </c>
      <c r="T433" s="16">
        <f t="shared" si="822"/>
        <v>30</v>
      </c>
      <c r="U433" s="32">
        <f t="shared" si="823"/>
        <v>1500</v>
      </c>
      <c r="V433" s="16">
        <f t="shared" si="824"/>
        <v>30</v>
      </c>
      <c r="W433" s="32">
        <f t="shared" si="825"/>
        <v>1500</v>
      </c>
      <c r="X433" s="16">
        <f t="shared" si="826"/>
        <v>30</v>
      </c>
      <c r="Y433" s="32">
        <f t="shared" si="827"/>
        <v>1500</v>
      </c>
      <c r="Z433" s="19"/>
    </row>
    <row r="434" spans="1:27" ht="15.75" customHeight="1" x14ac:dyDescent="0.3">
      <c r="A434" s="11">
        <v>10945</v>
      </c>
      <c r="B434" s="11">
        <v>329</v>
      </c>
      <c r="C434" s="12"/>
      <c r="D434" s="42"/>
      <c r="E434" s="23" t="s">
        <v>430</v>
      </c>
      <c r="F434" s="59">
        <v>1</v>
      </c>
      <c r="G434" s="12" t="s">
        <v>35</v>
      </c>
      <c r="H434" s="12">
        <v>1</v>
      </c>
      <c r="I434" s="12" t="s">
        <v>419</v>
      </c>
      <c r="J434" s="14">
        <v>238</v>
      </c>
      <c r="K434" s="14">
        <v>210</v>
      </c>
      <c r="L434" s="14">
        <v>190</v>
      </c>
      <c r="M434" s="14">
        <f t="shared" si="793"/>
        <v>233.93333333333334</v>
      </c>
      <c r="N434" s="14">
        <v>84</v>
      </c>
      <c r="O434" s="14">
        <v>150</v>
      </c>
      <c r="P434" s="60">
        <v>30</v>
      </c>
      <c r="Q434" s="15">
        <f t="shared" si="747"/>
        <v>4500</v>
      </c>
      <c r="R434" s="16">
        <v>0</v>
      </c>
      <c r="S434" s="32">
        <f t="shared" si="821"/>
        <v>0</v>
      </c>
      <c r="T434" s="16">
        <v>50</v>
      </c>
      <c r="U434" s="32">
        <f t="shared" si="823"/>
        <v>1500</v>
      </c>
      <c r="V434" s="16">
        <v>50</v>
      </c>
      <c r="W434" s="32">
        <f t="shared" si="825"/>
        <v>1500</v>
      </c>
      <c r="X434" s="16">
        <v>50</v>
      </c>
      <c r="Y434" s="32">
        <f t="shared" si="827"/>
        <v>1500</v>
      </c>
      <c r="Z434" s="19"/>
    </row>
    <row r="435" spans="1:27" ht="15.75" customHeight="1" x14ac:dyDescent="0.3">
      <c r="A435" s="11">
        <v>10945</v>
      </c>
      <c r="B435" s="11">
        <v>330</v>
      </c>
      <c r="C435" s="12"/>
      <c r="D435" s="42"/>
      <c r="E435" s="23" t="s">
        <v>431</v>
      </c>
      <c r="F435" s="59">
        <v>2</v>
      </c>
      <c r="G435" s="12" t="s">
        <v>35</v>
      </c>
      <c r="H435" s="12">
        <v>1</v>
      </c>
      <c r="I435" s="12" t="s">
        <v>419</v>
      </c>
      <c r="J435" s="14">
        <v>108</v>
      </c>
      <c r="K435" s="14">
        <v>165</v>
      </c>
      <c r="L435" s="14">
        <v>210</v>
      </c>
      <c r="M435" s="14">
        <f t="shared" si="793"/>
        <v>177.10000000000002</v>
      </c>
      <c r="N435" s="14">
        <v>20</v>
      </c>
      <c r="O435" s="14">
        <v>150</v>
      </c>
      <c r="P435" s="60">
        <v>50</v>
      </c>
      <c r="Q435" s="15">
        <f t="shared" si="747"/>
        <v>7500</v>
      </c>
      <c r="R435" s="16">
        <v>0</v>
      </c>
      <c r="S435" s="32">
        <f t="shared" si="821"/>
        <v>0</v>
      </c>
      <c r="T435" s="16">
        <v>50</v>
      </c>
      <c r="U435" s="32">
        <f t="shared" si="823"/>
        <v>2500</v>
      </c>
      <c r="V435" s="16">
        <v>50</v>
      </c>
      <c r="W435" s="32">
        <f t="shared" si="825"/>
        <v>2500</v>
      </c>
      <c r="X435" s="16">
        <v>50</v>
      </c>
      <c r="Y435" s="32">
        <f t="shared" si="827"/>
        <v>2500</v>
      </c>
      <c r="Z435" s="19"/>
    </row>
    <row r="436" spans="1:27" ht="19.5" customHeight="1" x14ac:dyDescent="0.3"/>
    <row r="437" spans="1:27" s="123" customFormat="1" ht="19.5" customHeight="1" x14ac:dyDescent="0.35">
      <c r="B437" s="24"/>
      <c r="C437" s="353" t="s">
        <v>577</v>
      </c>
      <c r="D437" s="353"/>
      <c r="E437" s="353"/>
      <c r="F437" s="142"/>
      <c r="G437" s="26"/>
      <c r="H437" s="26"/>
      <c r="I437" s="128"/>
      <c r="J437" s="127" t="s">
        <v>577</v>
      </c>
      <c r="K437" s="142"/>
      <c r="L437" s="142"/>
      <c r="M437" s="24"/>
      <c r="N437" s="26"/>
      <c r="O437" s="26"/>
      <c r="P437" s="26"/>
      <c r="Q437" s="26" t="s">
        <v>577</v>
      </c>
      <c r="R437" s="24"/>
      <c r="S437" s="27"/>
      <c r="T437" s="28"/>
      <c r="U437" s="28"/>
      <c r="V437" s="28"/>
      <c r="W437" s="28" t="s">
        <v>577</v>
      </c>
      <c r="X437" s="28"/>
      <c r="Y437" s="28"/>
      <c r="Z437" s="28"/>
      <c r="AA437" s="24"/>
    </row>
    <row r="438" spans="1:27" s="140" customFormat="1" ht="17.5" customHeight="1" x14ac:dyDescent="0.35">
      <c r="C438" s="351" t="s">
        <v>578</v>
      </c>
      <c r="D438" s="351"/>
      <c r="E438" s="351"/>
      <c r="F438" s="134"/>
      <c r="G438" s="132"/>
      <c r="H438" s="132"/>
      <c r="J438" s="132" t="s">
        <v>789</v>
      </c>
      <c r="N438" s="132"/>
      <c r="O438" s="132"/>
      <c r="P438" s="132"/>
      <c r="Q438" s="132" t="s">
        <v>790</v>
      </c>
      <c r="T438" s="133"/>
      <c r="U438" s="133"/>
      <c r="V438" s="133"/>
      <c r="W438" s="133" t="s">
        <v>688</v>
      </c>
      <c r="X438" s="133"/>
      <c r="Y438" s="133"/>
      <c r="Z438" s="133"/>
    </row>
    <row r="439" spans="1:27" s="140" customFormat="1" ht="17.5" customHeight="1" x14ac:dyDescent="0.35">
      <c r="C439" s="351" t="s">
        <v>614</v>
      </c>
      <c r="D439" s="351"/>
      <c r="E439" s="351"/>
      <c r="F439" s="134"/>
      <c r="G439" s="132"/>
      <c r="H439" s="132"/>
      <c r="J439" s="132" t="s">
        <v>686</v>
      </c>
      <c r="N439" s="132"/>
      <c r="O439" s="132"/>
      <c r="P439" s="132"/>
      <c r="Q439" s="132" t="s">
        <v>615</v>
      </c>
      <c r="T439" s="133"/>
      <c r="U439" s="133"/>
      <c r="V439" s="133"/>
      <c r="W439" s="133" t="s">
        <v>616</v>
      </c>
      <c r="X439" s="133"/>
      <c r="Y439" s="133"/>
      <c r="Z439" s="133"/>
    </row>
    <row r="440" spans="1:27" s="140" customFormat="1" ht="17.5" customHeight="1" x14ac:dyDescent="0.35">
      <c r="C440" s="351" t="s">
        <v>677</v>
      </c>
      <c r="D440" s="351"/>
      <c r="E440" s="351"/>
      <c r="F440" s="134"/>
      <c r="G440" s="132"/>
      <c r="H440" s="132"/>
      <c r="J440" s="132" t="s">
        <v>687</v>
      </c>
      <c r="N440" s="132"/>
      <c r="O440" s="132"/>
      <c r="P440" s="132"/>
      <c r="Q440" s="132" t="s">
        <v>86</v>
      </c>
      <c r="T440" s="133"/>
      <c r="U440" s="133"/>
      <c r="V440" s="133"/>
      <c r="W440" s="133" t="s">
        <v>87</v>
      </c>
      <c r="X440" s="133"/>
      <c r="Y440" s="133"/>
      <c r="Z440" s="133"/>
    </row>
    <row r="441" spans="1:27" s="118" customFormat="1" ht="17.5" customHeight="1" x14ac:dyDescent="0.35">
      <c r="C441" s="123"/>
      <c r="F441" s="29"/>
      <c r="G441" s="30"/>
      <c r="H441" s="30"/>
      <c r="I441" s="30"/>
      <c r="L441" s="123"/>
      <c r="N441" s="30"/>
      <c r="O441" s="30"/>
      <c r="P441" s="30"/>
      <c r="Q441" s="30"/>
      <c r="T441" s="31"/>
      <c r="U441" s="31"/>
      <c r="V441" s="31"/>
      <c r="W441" s="31"/>
      <c r="X441" s="31"/>
      <c r="Y441" s="31"/>
      <c r="Z441" s="31"/>
    </row>
    <row r="442" spans="1:27" s="141" customFormat="1" ht="27.5" customHeight="1" x14ac:dyDescent="0.3">
      <c r="A442" s="352" t="s">
        <v>1160</v>
      </c>
      <c r="B442" s="352"/>
      <c r="C442" s="352"/>
      <c r="D442" s="352"/>
      <c r="E442" s="352"/>
      <c r="F442" s="352"/>
      <c r="G442" s="352"/>
      <c r="H442" s="352"/>
      <c r="I442" s="352"/>
      <c r="J442" s="352"/>
      <c r="K442" s="352"/>
      <c r="L442" s="352"/>
      <c r="M442" s="352"/>
      <c r="N442" s="352"/>
      <c r="O442" s="352"/>
      <c r="P442" s="352"/>
      <c r="Q442" s="352"/>
      <c r="R442" s="352"/>
      <c r="S442" s="352"/>
      <c r="T442" s="352"/>
      <c r="U442" s="352"/>
      <c r="V442" s="352"/>
      <c r="W442" s="352"/>
      <c r="X442" s="352"/>
      <c r="Y442" s="352"/>
      <c r="Z442" s="352"/>
    </row>
    <row r="443" spans="1:27" s="141" customFormat="1" ht="21.5" customHeight="1" x14ac:dyDescent="0.3">
      <c r="A443" s="336" t="s">
        <v>579</v>
      </c>
      <c r="B443" s="336"/>
      <c r="C443" s="336"/>
      <c r="D443" s="336"/>
      <c r="E443" s="336"/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36"/>
      <c r="R443" s="336"/>
      <c r="S443" s="336"/>
      <c r="T443" s="336"/>
      <c r="U443" s="336"/>
      <c r="V443" s="336"/>
      <c r="W443" s="336"/>
      <c r="X443" s="336"/>
      <c r="Y443" s="336"/>
      <c r="Z443" s="336"/>
    </row>
    <row r="444" spans="1:27" s="7" customFormat="1" ht="19" customHeight="1" x14ac:dyDescent="0.3">
      <c r="A444" s="337" t="s">
        <v>13</v>
      </c>
      <c r="B444" s="339" t="s">
        <v>12</v>
      </c>
      <c r="C444" s="341" t="s">
        <v>1158</v>
      </c>
      <c r="D444" s="342" t="s">
        <v>14</v>
      </c>
      <c r="E444" s="344" t="s">
        <v>15</v>
      </c>
      <c r="F444" s="346" t="s">
        <v>776</v>
      </c>
      <c r="G444" s="348" t="s">
        <v>16</v>
      </c>
      <c r="H444" s="349" t="s">
        <v>17</v>
      </c>
      <c r="I444" s="349" t="s">
        <v>18</v>
      </c>
      <c r="J444" s="328" t="s">
        <v>19</v>
      </c>
      <c r="K444" s="328"/>
      <c r="L444" s="328"/>
      <c r="M444" s="330" t="s">
        <v>1161</v>
      </c>
      <c r="N444" s="330" t="s">
        <v>20</v>
      </c>
      <c r="O444" s="330" t="s">
        <v>1162</v>
      </c>
      <c r="P444" s="332" t="s">
        <v>21</v>
      </c>
      <c r="Q444" s="334" t="s">
        <v>22</v>
      </c>
      <c r="R444" s="329" t="s">
        <v>23</v>
      </c>
      <c r="S444" s="329"/>
      <c r="T444" s="329" t="s">
        <v>24</v>
      </c>
      <c r="U444" s="329"/>
      <c r="V444" s="329" t="s">
        <v>25</v>
      </c>
      <c r="W444" s="329"/>
      <c r="X444" s="329" t="s">
        <v>26</v>
      </c>
      <c r="Y444" s="329"/>
      <c r="Z444" s="6" t="s">
        <v>27</v>
      </c>
    </row>
    <row r="445" spans="1:27" s="7" customFormat="1" ht="21" customHeight="1" x14ac:dyDescent="0.3">
      <c r="A445" s="338"/>
      <c r="B445" s="340"/>
      <c r="C445" s="341"/>
      <c r="D445" s="343"/>
      <c r="E445" s="345"/>
      <c r="F445" s="347"/>
      <c r="G445" s="348"/>
      <c r="H445" s="350"/>
      <c r="I445" s="350"/>
      <c r="J445" s="8">
        <v>2561</v>
      </c>
      <c r="K445" s="8">
        <v>2562</v>
      </c>
      <c r="L445" s="8">
        <v>2563</v>
      </c>
      <c r="M445" s="331"/>
      <c r="N445" s="331"/>
      <c r="O445" s="331"/>
      <c r="P445" s="333"/>
      <c r="Q445" s="335"/>
      <c r="R445" s="137" t="s">
        <v>28</v>
      </c>
      <c r="S445" s="137" t="s">
        <v>29</v>
      </c>
      <c r="T445" s="137" t="s">
        <v>28</v>
      </c>
      <c r="U445" s="137" t="s">
        <v>29</v>
      </c>
      <c r="V445" s="137" t="s">
        <v>28</v>
      </c>
      <c r="W445" s="137" t="s">
        <v>29</v>
      </c>
      <c r="X445" s="137" t="s">
        <v>28</v>
      </c>
      <c r="Y445" s="137" t="s">
        <v>29</v>
      </c>
      <c r="Z445" s="139"/>
    </row>
    <row r="446" spans="1:27" ht="15.75" customHeight="1" x14ac:dyDescent="0.3">
      <c r="A446" s="11">
        <v>10945</v>
      </c>
      <c r="B446" s="11">
        <v>331</v>
      </c>
      <c r="C446" s="12"/>
      <c r="D446" s="42"/>
      <c r="E446" s="23" t="s">
        <v>432</v>
      </c>
      <c r="F446" s="59">
        <v>1</v>
      </c>
      <c r="G446" s="12" t="s">
        <v>35</v>
      </c>
      <c r="H446" s="12">
        <v>1</v>
      </c>
      <c r="I446" s="12" t="s">
        <v>419</v>
      </c>
      <c r="J446" s="14">
        <v>120</v>
      </c>
      <c r="K446" s="14">
        <v>185</v>
      </c>
      <c r="L446" s="14">
        <v>160</v>
      </c>
      <c r="M446" s="14">
        <f t="shared" ref="M446:M451" si="837">(J446+K446+L446)/3*1.1</f>
        <v>170.5</v>
      </c>
      <c r="N446" s="14">
        <v>60</v>
      </c>
      <c r="O446" s="14">
        <v>120</v>
      </c>
      <c r="P446" s="60">
        <v>30</v>
      </c>
      <c r="Q446" s="15">
        <f t="shared" ref="Q446:Q451" si="838">O446*P446</f>
        <v>3600</v>
      </c>
      <c r="R446" s="16">
        <v>0</v>
      </c>
      <c r="S446" s="32">
        <f t="shared" ref="S446:S451" si="839">P446*R446</f>
        <v>0</v>
      </c>
      <c r="T446" s="16">
        <v>40</v>
      </c>
      <c r="U446" s="32">
        <f t="shared" ref="U446:U451" si="840">P446*T446</f>
        <v>1200</v>
      </c>
      <c r="V446" s="16">
        <v>40</v>
      </c>
      <c r="W446" s="32">
        <f t="shared" ref="W446:W451" si="841">P446*V446</f>
        <v>1200</v>
      </c>
      <c r="X446" s="16">
        <v>40</v>
      </c>
      <c r="Y446" s="32">
        <f t="shared" ref="Y446:Y451" si="842">P446*X446</f>
        <v>1200</v>
      </c>
      <c r="Z446" s="19"/>
    </row>
    <row r="447" spans="1:27" ht="15.75" customHeight="1" x14ac:dyDescent="0.3">
      <c r="A447" s="11">
        <v>10945</v>
      </c>
      <c r="B447" s="11">
        <v>332</v>
      </c>
      <c r="C447" s="12"/>
      <c r="D447" s="42"/>
      <c r="E447" s="23" t="s">
        <v>433</v>
      </c>
      <c r="F447" s="59">
        <v>1</v>
      </c>
      <c r="G447" s="12" t="s">
        <v>35</v>
      </c>
      <c r="H447" s="12">
        <v>1</v>
      </c>
      <c r="I447" s="12" t="s">
        <v>419</v>
      </c>
      <c r="J447" s="14">
        <v>150</v>
      </c>
      <c r="K447" s="14">
        <v>120</v>
      </c>
      <c r="L447" s="14">
        <v>220</v>
      </c>
      <c r="M447" s="14">
        <f t="shared" si="837"/>
        <v>179.66666666666669</v>
      </c>
      <c r="N447" s="14">
        <v>120</v>
      </c>
      <c r="O447" s="14">
        <v>60</v>
      </c>
      <c r="P447" s="60">
        <v>30</v>
      </c>
      <c r="Q447" s="15">
        <f t="shared" si="838"/>
        <v>1800</v>
      </c>
      <c r="R447" s="16">
        <v>0</v>
      </c>
      <c r="S447" s="32">
        <f t="shared" si="839"/>
        <v>0</v>
      </c>
      <c r="T447" s="16">
        <v>0</v>
      </c>
      <c r="U447" s="32">
        <f t="shared" si="840"/>
        <v>0</v>
      </c>
      <c r="V447" s="16">
        <v>30</v>
      </c>
      <c r="W447" s="32">
        <f t="shared" si="841"/>
        <v>900</v>
      </c>
      <c r="X447" s="16">
        <v>30</v>
      </c>
      <c r="Y447" s="32">
        <f t="shared" si="842"/>
        <v>900</v>
      </c>
      <c r="Z447" s="19"/>
    </row>
    <row r="448" spans="1:27" ht="15.75" customHeight="1" x14ac:dyDescent="0.3">
      <c r="A448" s="11">
        <v>10945</v>
      </c>
      <c r="B448" s="11">
        <v>333</v>
      </c>
      <c r="C448" s="12"/>
      <c r="D448" s="42"/>
      <c r="E448" s="23" t="s">
        <v>434</v>
      </c>
      <c r="F448" s="59">
        <v>2</v>
      </c>
      <c r="G448" s="12" t="s">
        <v>35</v>
      </c>
      <c r="H448" s="12">
        <v>1</v>
      </c>
      <c r="I448" s="12" t="s">
        <v>419</v>
      </c>
      <c r="J448" s="14">
        <v>85</v>
      </c>
      <c r="K448" s="14">
        <v>110</v>
      </c>
      <c r="L448" s="14">
        <v>160</v>
      </c>
      <c r="M448" s="14">
        <f t="shared" si="837"/>
        <v>130.16666666666669</v>
      </c>
      <c r="N448" s="14">
        <v>30</v>
      </c>
      <c r="O448" s="14">
        <v>100</v>
      </c>
      <c r="P448" s="60">
        <v>30</v>
      </c>
      <c r="Q448" s="15">
        <f t="shared" si="838"/>
        <v>3000</v>
      </c>
      <c r="R448" s="16">
        <v>0</v>
      </c>
      <c r="S448" s="32">
        <f t="shared" si="839"/>
        <v>0</v>
      </c>
      <c r="T448" s="16">
        <v>40</v>
      </c>
      <c r="U448" s="32">
        <f t="shared" si="840"/>
        <v>1200</v>
      </c>
      <c r="V448" s="16">
        <v>30</v>
      </c>
      <c r="W448" s="32">
        <f t="shared" si="841"/>
        <v>900</v>
      </c>
      <c r="X448" s="16">
        <v>30</v>
      </c>
      <c r="Y448" s="32">
        <f t="shared" si="842"/>
        <v>900</v>
      </c>
      <c r="Z448" s="19"/>
    </row>
    <row r="449" spans="1:27" ht="15.75" customHeight="1" x14ac:dyDescent="0.3">
      <c r="A449" s="11">
        <v>10945</v>
      </c>
      <c r="B449" s="11">
        <v>334</v>
      </c>
      <c r="C449" s="12"/>
      <c r="D449" s="42"/>
      <c r="E449" s="23" t="s">
        <v>435</v>
      </c>
      <c r="F449" s="59">
        <v>1</v>
      </c>
      <c r="G449" s="12" t="s">
        <v>35</v>
      </c>
      <c r="H449" s="12">
        <v>1</v>
      </c>
      <c r="I449" s="12" t="s">
        <v>419</v>
      </c>
      <c r="J449" s="14">
        <v>108</v>
      </c>
      <c r="K449" s="14">
        <v>120</v>
      </c>
      <c r="L449" s="14">
        <v>84</v>
      </c>
      <c r="M449" s="14">
        <f t="shared" si="837"/>
        <v>114.4</v>
      </c>
      <c r="N449" s="14">
        <v>10</v>
      </c>
      <c r="O449" s="14">
        <v>100</v>
      </c>
      <c r="P449" s="60">
        <v>30</v>
      </c>
      <c r="Q449" s="15">
        <f t="shared" si="838"/>
        <v>3000</v>
      </c>
      <c r="R449" s="16">
        <f t="shared" ref="R449:R451" si="843">O449/4</f>
        <v>25</v>
      </c>
      <c r="S449" s="32">
        <f t="shared" si="839"/>
        <v>750</v>
      </c>
      <c r="T449" s="16">
        <f t="shared" ref="T449:T451" si="844">O449/4</f>
        <v>25</v>
      </c>
      <c r="U449" s="32">
        <f t="shared" si="840"/>
        <v>750</v>
      </c>
      <c r="V449" s="16">
        <f t="shared" ref="V449:V451" si="845">O449/4</f>
        <v>25</v>
      </c>
      <c r="W449" s="32">
        <f t="shared" si="841"/>
        <v>750</v>
      </c>
      <c r="X449" s="16">
        <f t="shared" ref="X449:X451" si="846">O449/4</f>
        <v>25</v>
      </c>
      <c r="Y449" s="32">
        <f t="shared" si="842"/>
        <v>750</v>
      </c>
      <c r="Z449" s="19"/>
    </row>
    <row r="450" spans="1:27" ht="15.75" customHeight="1" x14ac:dyDescent="0.3">
      <c r="A450" s="11">
        <v>10945</v>
      </c>
      <c r="B450" s="11">
        <v>335</v>
      </c>
      <c r="C450" s="12"/>
      <c r="D450" s="42"/>
      <c r="E450" s="23" t="s">
        <v>603</v>
      </c>
      <c r="F450" s="59">
        <v>1</v>
      </c>
      <c r="G450" s="12" t="s">
        <v>75</v>
      </c>
      <c r="H450" s="12">
        <v>1</v>
      </c>
      <c r="I450" s="12" t="s">
        <v>49</v>
      </c>
      <c r="J450" s="14">
        <v>1308</v>
      </c>
      <c r="K450" s="14">
        <v>2580</v>
      </c>
      <c r="L450" s="14">
        <v>4200</v>
      </c>
      <c r="M450" s="14">
        <f t="shared" si="837"/>
        <v>2965.6000000000004</v>
      </c>
      <c r="N450" s="14">
        <v>800</v>
      </c>
      <c r="O450" s="14">
        <v>2200</v>
      </c>
      <c r="P450" s="60">
        <v>8</v>
      </c>
      <c r="Q450" s="15">
        <f t="shared" si="838"/>
        <v>17600</v>
      </c>
      <c r="R450" s="16">
        <f t="shared" si="843"/>
        <v>550</v>
      </c>
      <c r="S450" s="32">
        <f t="shared" si="839"/>
        <v>4400</v>
      </c>
      <c r="T450" s="16">
        <f t="shared" si="844"/>
        <v>550</v>
      </c>
      <c r="U450" s="32">
        <f t="shared" si="840"/>
        <v>4400</v>
      </c>
      <c r="V450" s="16">
        <f t="shared" si="845"/>
        <v>550</v>
      </c>
      <c r="W450" s="32">
        <f t="shared" si="841"/>
        <v>4400</v>
      </c>
      <c r="X450" s="16">
        <f t="shared" si="846"/>
        <v>550</v>
      </c>
      <c r="Y450" s="32">
        <f t="shared" si="842"/>
        <v>4400</v>
      </c>
      <c r="Z450" s="19"/>
    </row>
    <row r="451" spans="1:27" ht="15.75" customHeight="1" x14ac:dyDescent="0.3">
      <c r="A451" s="11">
        <v>10945</v>
      </c>
      <c r="B451" s="11">
        <v>336</v>
      </c>
      <c r="C451" s="12"/>
      <c r="D451" s="42"/>
      <c r="E451" s="23" t="s">
        <v>604</v>
      </c>
      <c r="F451" s="59">
        <v>1</v>
      </c>
      <c r="G451" s="12" t="s">
        <v>35</v>
      </c>
      <c r="H451" s="12">
        <v>1</v>
      </c>
      <c r="I451" s="12" t="s">
        <v>36</v>
      </c>
      <c r="J451" s="14">
        <v>58</v>
      </c>
      <c r="K451" s="14">
        <v>0</v>
      </c>
      <c r="L451" s="14">
        <v>46</v>
      </c>
      <c r="M451" s="14">
        <f t="shared" si="837"/>
        <v>38.133333333333333</v>
      </c>
      <c r="N451" s="14">
        <v>0</v>
      </c>
      <c r="O451" s="14">
        <v>40</v>
      </c>
      <c r="P451" s="60">
        <v>30</v>
      </c>
      <c r="Q451" s="15">
        <f t="shared" si="838"/>
        <v>1200</v>
      </c>
      <c r="R451" s="16">
        <f t="shared" si="843"/>
        <v>10</v>
      </c>
      <c r="S451" s="32">
        <f t="shared" si="839"/>
        <v>300</v>
      </c>
      <c r="T451" s="16">
        <f t="shared" si="844"/>
        <v>10</v>
      </c>
      <c r="U451" s="32">
        <f t="shared" si="840"/>
        <v>300</v>
      </c>
      <c r="V451" s="16">
        <f t="shared" si="845"/>
        <v>10</v>
      </c>
      <c r="W451" s="32">
        <f t="shared" si="841"/>
        <v>300</v>
      </c>
      <c r="X451" s="16">
        <f t="shared" si="846"/>
        <v>10</v>
      </c>
      <c r="Y451" s="32">
        <f t="shared" si="842"/>
        <v>300</v>
      </c>
      <c r="Z451" s="19"/>
    </row>
    <row r="452" spans="1:27" ht="16.5" customHeight="1" x14ac:dyDescent="0.3">
      <c r="A452" s="11">
        <v>10945</v>
      </c>
      <c r="B452" s="11">
        <v>337</v>
      </c>
      <c r="C452" s="12"/>
      <c r="D452" s="42"/>
      <c r="E452" s="23" t="s">
        <v>605</v>
      </c>
      <c r="F452" s="59">
        <v>1</v>
      </c>
      <c r="G452" s="12" t="s">
        <v>62</v>
      </c>
      <c r="H452" s="12">
        <v>1</v>
      </c>
      <c r="I452" s="12" t="s">
        <v>49</v>
      </c>
      <c r="J452" s="14">
        <v>3720</v>
      </c>
      <c r="K452" s="14">
        <v>0</v>
      </c>
      <c r="L452" s="14">
        <v>2880</v>
      </c>
      <c r="M452" s="14">
        <f t="shared" ref="M452:M455" si="847">(J452+K452+L452)/3*1.1</f>
        <v>2420</v>
      </c>
      <c r="N452" s="14">
        <v>1600</v>
      </c>
      <c r="O452" s="14">
        <v>800</v>
      </c>
      <c r="P452" s="60">
        <v>30</v>
      </c>
      <c r="Q452" s="15">
        <f t="shared" si="747"/>
        <v>24000</v>
      </c>
      <c r="R452" s="16">
        <v>0</v>
      </c>
      <c r="S452" s="32">
        <f t="shared" si="821"/>
        <v>0</v>
      </c>
      <c r="T452" s="16">
        <v>0</v>
      </c>
      <c r="U452" s="32">
        <f t="shared" si="823"/>
        <v>0</v>
      </c>
      <c r="V452" s="16">
        <v>300</v>
      </c>
      <c r="W452" s="32">
        <f t="shared" si="825"/>
        <v>9000</v>
      </c>
      <c r="X452" s="16">
        <v>500</v>
      </c>
      <c r="Y452" s="32">
        <f t="shared" si="827"/>
        <v>15000</v>
      </c>
      <c r="Z452" s="19"/>
    </row>
    <row r="453" spans="1:27" ht="16.5" customHeight="1" x14ac:dyDescent="0.3">
      <c r="A453" s="11">
        <v>10945</v>
      </c>
      <c r="B453" s="11">
        <v>338</v>
      </c>
      <c r="C453" s="12"/>
      <c r="D453" s="42"/>
      <c r="E453" s="23" t="s">
        <v>436</v>
      </c>
      <c r="F453" s="59">
        <v>1</v>
      </c>
      <c r="G453" s="12" t="s">
        <v>35</v>
      </c>
      <c r="H453" s="12">
        <v>1</v>
      </c>
      <c r="I453" s="12" t="s">
        <v>419</v>
      </c>
      <c r="J453" s="14">
        <v>120</v>
      </c>
      <c r="K453" s="14">
        <v>145</v>
      </c>
      <c r="L453" s="14">
        <v>252</v>
      </c>
      <c r="M453" s="14">
        <f t="shared" si="847"/>
        <v>189.56666666666669</v>
      </c>
      <c r="N453" s="14">
        <v>20</v>
      </c>
      <c r="O453" s="14">
        <v>160</v>
      </c>
      <c r="P453" s="60">
        <v>30</v>
      </c>
      <c r="Q453" s="15">
        <f t="shared" si="747"/>
        <v>4800</v>
      </c>
      <c r="R453" s="16">
        <f t="shared" si="820"/>
        <v>40</v>
      </c>
      <c r="S453" s="32">
        <f t="shared" si="821"/>
        <v>1200</v>
      </c>
      <c r="T453" s="16">
        <f t="shared" si="822"/>
        <v>40</v>
      </c>
      <c r="U453" s="32">
        <f t="shared" si="823"/>
        <v>1200</v>
      </c>
      <c r="V453" s="16">
        <f t="shared" si="824"/>
        <v>40</v>
      </c>
      <c r="W453" s="32">
        <f t="shared" si="825"/>
        <v>1200</v>
      </c>
      <c r="X453" s="16">
        <f t="shared" si="826"/>
        <v>40</v>
      </c>
      <c r="Y453" s="32">
        <f t="shared" si="827"/>
        <v>1200</v>
      </c>
      <c r="Z453" s="19"/>
    </row>
    <row r="454" spans="1:27" ht="16.5" customHeight="1" x14ac:dyDescent="0.3">
      <c r="A454" s="11">
        <v>10945</v>
      </c>
      <c r="B454" s="11">
        <v>339</v>
      </c>
      <c r="C454" s="12"/>
      <c r="D454" s="42"/>
      <c r="E454" s="23" t="s">
        <v>759</v>
      </c>
      <c r="F454" s="59">
        <v>1</v>
      </c>
      <c r="G454" s="12" t="s">
        <v>343</v>
      </c>
      <c r="H454" s="59">
        <v>1</v>
      </c>
      <c r="I454" s="12" t="s">
        <v>343</v>
      </c>
      <c r="J454" s="14">
        <v>1400</v>
      </c>
      <c r="K454" s="14">
        <v>3600</v>
      </c>
      <c r="L454" s="14">
        <v>4500</v>
      </c>
      <c r="M454" s="14">
        <f t="shared" si="847"/>
        <v>3483.3333333333335</v>
      </c>
      <c r="N454" s="14">
        <v>300</v>
      </c>
      <c r="O454" s="14">
        <v>3000</v>
      </c>
      <c r="P454" s="60">
        <v>0.8</v>
      </c>
      <c r="Q454" s="15">
        <f t="shared" si="747"/>
        <v>2400</v>
      </c>
      <c r="R454" s="16">
        <f t="shared" si="820"/>
        <v>750</v>
      </c>
      <c r="S454" s="32">
        <f t="shared" si="821"/>
        <v>600</v>
      </c>
      <c r="T454" s="16">
        <f t="shared" si="822"/>
        <v>750</v>
      </c>
      <c r="U454" s="32">
        <f t="shared" si="823"/>
        <v>600</v>
      </c>
      <c r="V454" s="16">
        <f t="shared" si="824"/>
        <v>750</v>
      </c>
      <c r="W454" s="32">
        <f t="shared" si="825"/>
        <v>600</v>
      </c>
      <c r="X454" s="16">
        <f t="shared" si="826"/>
        <v>750</v>
      </c>
      <c r="Y454" s="32">
        <f t="shared" si="827"/>
        <v>600</v>
      </c>
      <c r="Z454" s="19"/>
    </row>
    <row r="455" spans="1:27" ht="16.5" customHeight="1" x14ac:dyDescent="0.3">
      <c r="A455" s="11">
        <v>10945</v>
      </c>
      <c r="B455" s="11">
        <v>340</v>
      </c>
      <c r="C455" s="12"/>
      <c r="D455" s="42"/>
      <c r="E455" s="23" t="s">
        <v>606</v>
      </c>
      <c r="F455" s="59">
        <v>1</v>
      </c>
      <c r="G455" s="12" t="s">
        <v>62</v>
      </c>
      <c r="H455" s="59">
        <v>1</v>
      </c>
      <c r="I455" s="12" t="s">
        <v>62</v>
      </c>
      <c r="J455" s="14">
        <v>3636</v>
      </c>
      <c r="K455" s="14">
        <v>1300</v>
      </c>
      <c r="L455" s="14">
        <v>1670</v>
      </c>
      <c r="M455" s="14">
        <f t="shared" si="847"/>
        <v>2422.2000000000003</v>
      </c>
      <c r="N455" s="14">
        <v>1200</v>
      </c>
      <c r="O455" s="14">
        <v>1200</v>
      </c>
      <c r="P455" s="60">
        <v>1.4</v>
      </c>
      <c r="Q455" s="15">
        <f t="shared" si="747"/>
        <v>1680</v>
      </c>
      <c r="R455" s="16">
        <v>0</v>
      </c>
      <c r="S455" s="32">
        <f t="shared" si="821"/>
        <v>0</v>
      </c>
      <c r="T455" s="16">
        <v>0</v>
      </c>
      <c r="U455" s="32">
        <f t="shared" si="823"/>
        <v>0</v>
      </c>
      <c r="V455" s="16">
        <v>600</v>
      </c>
      <c r="W455" s="32">
        <f t="shared" si="825"/>
        <v>840</v>
      </c>
      <c r="X455" s="16">
        <v>600</v>
      </c>
      <c r="Y455" s="32">
        <f t="shared" si="827"/>
        <v>840</v>
      </c>
      <c r="Z455" s="19"/>
    </row>
    <row r="456" spans="1:27" ht="16.5" customHeight="1" x14ac:dyDescent="0.3">
      <c r="A456" s="11">
        <v>10945</v>
      </c>
      <c r="B456" s="11">
        <v>341</v>
      </c>
      <c r="C456" s="12"/>
      <c r="D456" s="42"/>
      <c r="E456" s="23" t="s">
        <v>631</v>
      </c>
      <c r="F456" s="59">
        <v>1</v>
      </c>
      <c r="G456" s="12" t="s">
        <v>343</v>
      </c>
      <c r="H456" s="59">
        <v>1</v>
      </c>
      <c r="I456" s="12" t="s">
        <v>343</v>
      </c>
      <c r="J456" s="14"/>
      <c r="K456" s="14">
        <v>1200</v>
      </c>
      <c r="L456" s="14">
        <v>300</v>
      </c>
      <c r="M456" s="14">
        <f>(J456+K456+L456)/2*1.1</f>
        <v>825.00000000000011</v>
      </c>
      <c r="N456" s="14">
        <v>800</v>
      </c>
      <c r="O456" s="14">
        <v>0</v>
      </c>
      <c r="P456" s="60">
        <v>1.66</v>
      </c>
      <c r="Q456" s="15">
        <f t="shared" si="747"/>
        <v>0</v>
      </c>
      <c r="R456" s="16">
        <f t="shared" si="820"/>
        <v>0</v>
      </c>
      <c r="S456" s="32">
        <f t="shared" si="821"/>
        <v>0</v>
      </c>
      <c r="T456" s="16">
        <f t="shared" si="822"/>
        <v>0</v>
      </c>
      <c r="U456" s="32">
        <f t="shared" si="823"/>
        <v>0</v>
      </c>
      <c r="V456" s="16">
        <f t="shared" si="824"/>
        <v>0</v>
      </c>
      <c r="W456" s="32">
        <f t="shared" si="825"/>
        <v>0</v>
      </c>
      <c r="X456" s="16">
        <f t="shared" si="826"/>
        <v>0</v>
      </c>
      <c r="Y456" s="32">
        <f t="shared" si="827"/>
        <v>0</v>
      </c>
      <c r="Z456" s="19"/>
    </row>
    <row r="457" spans="1:27" s="80" customFormat="1" ht="16.5" customHeight="1" x14ac:dyDescent="0.3">
      <c r="A457" s="354" t="s">
        <v>82</v>
      </c>
      <c r="B457" s="355"/>
      <c r="C457" s="355"/>
      <c r="D457" s="355"/>
      <c r="E457" s="355"/>
      <c r="F457" s="355"/>
      <c r="G457" s="355"/>
      <c r="H457" s="355"/>
      <c r="I457" s="355"/>
      <c r="J457" s="355"/>
      <c r="K457" s="355"/>
      <c r="L457" s="355"/>
      <c r="M457" s="355"/>
      <c r="N457" s="355"/>
      <c r="O457" s="355"/>
      <c r="P457" s="356"/>
      <c r="Q457" s="79">
        <f>SUM(Q5:Q456)</f>
        <v>7205439.919999999</v>
      </c>
      <c r="R457" s="79" t="s">
        <v>463</v>
      </c>
      <c r="S457" s="15">
        <f>SUM(S5:S456)</f>
        <v>1598586.7199999997</v>
      </c>
      <c r="T457" s="79" t="s">
        <v>83</v>
      </c>
      <c r="U457" s="15">
        <f>SUM(U5:U456)</f>
        <v>1830082.6999999997</v>
      </c>
      <c r="V457" s="79" t="s">
        <v>84</v>
      </c>
      <c r="W457" s="15">
        <f>SUM(W5:W456)</f>
        <v>1908768.4999999995</v>
      </c>
      <c r="X457" s="79" t="s">
        <v>85</v>
      </c>
      <c r="Y457" s="15">
        <f>SUM(Y5:Y456)</f>
        <v>1868001.9999999995</v>
      </c>
      <c r="Z457" s="114"/>
    </row>
    <row r="458" spans="1:27" s="105" customFormat="1" ht="24.5" customHeight="1" x14ac:dyDescent="0.3">
      <c r="C458" s="106"/>
      <c r="D458" s="107"/>
      <c r="E458" s="55"/>
      <c r="F458" s="106"/>
      <c r="G458" s="106"/>
      <c r="H458" s="106"/>
      <c r="I458" s="106"/>
      <c r="J458" s="41"/>
      <c r="K458" s="41"/>
      <c r="L458" s="41"/>
      <c r="M458" s="41"/>
      <c r="N458" s="41"/>
      <c r="O458" s="41"/>
      <c r="P458" s="108"/>
      <c r="Q458" s="108"/>
      <c r="R458" s="109"/>
      <c r="S458" s="110"/>
      <c r="T458" s="109"/>
      <c r="U458" s="110"/>
      <c r="V458" s="109"/>
      <c r="W458" s="110"/>
      <c r="X458" s="109"/>
      <c r="Y458" s="111"/>
      <c r="Z458" s="112"/>
    </row>
    <row r="459" spans="1:27" s="123" customFormat="1" ht="19.5" customHeight="1" x14ac:dyDescent="0.35">
      <c r="B459" s="24"/>
      <c r="C459" s="353" t="s">
        <v>577</v>
      </c>
      <c r="D459" s="353"/>
      <c r="E459" s="353"/>
      <c r="F459" s="142"/>
      <c r="G459" s="26"/>
      <c r="H459" s="26"/>
      <c r="I459" s="128"/>
      <c r="J459" s="127" t="s">
        <v>577</v>
      </c>
      <c r="K459" s="142"/>
      <c r="L459" s="142"/>
      <c r="M459" s="24"/>
      <c r="N459" s="26"/>
      <c r="O459" s="26"/>
      <c r="P459" s="26"/>
      <c r="Q459" s="26" t="s">
        <v>577</v>
      </c>
      <c r="R459" s="24"/>
      <c r="S459" s="27"/>
      <c r="T459" s="28"/>
      <c r="U459" s="28"/>
      <c r="V459" s="28"/>
      <c r="W459" s="28" t="s">
        <v>577</v>
      </c>
      <c r="X459" s="28"/>
      <c r="Y459" s="28"/>
      <c r="Z459" s="28"/>
      <c r="AA459" s="24"/>
    </row>
    <row r="460" spans="1:27" s="140" customFormat="1" ht="17.5" customHeight="1" x14ac:dyDescent="0.35">
      <c r="C460" s="351" t="s">
        <v>578</v>
      </c>
      <c r="D460" s="351"/>
      <c r="E460" s="351"/>
      <c r="F460" s="134"/>
      <c r="G460" s="132"/>
      <c r="H460" s="132"/>
      <c r="J460" s="132" t="s">
        <v>789</v>
      </c>
      <c r="N460" s="132"/>
      <c r="O460" s="132"/>
      <c r="P460" s="132"/>
      <c r="Q460" s="132" t="s">
        <v>790</v>
      </c>
      <c r="T460" s="133"/>
      <c r="U460" s="133"/>
      <c r="V460" s="133"/>
      <c r="W460" s="133" t="s">
        <v>688</v>
      </c>
      <c r="X460" s="133"/>
      <c r="Y460" s="133"/>
      <c r="Z460" s="133"/>
    </row>
    <row r="461" spans="1:27" s="140" customFormat="1" ht="17.5" customHeight="1" x14ac:dyDescent="0.35">
      <c r="C461" s="351" t="s">
        <v>614</v>
      </c>
      <c r="D461" s="351"/>
      <c r="E461" s="351"/>
      <c r="F461" s="134"/>
      <c r="G461" s="132"/>
      <c r="H461" s="132"/>
      <c r="J461" s="132" t="s">
        <v>686</v>
      </c>
      <c r="N461" s="132"/>
      <c r="O461" s="132"/>
      <c r="P461" s="132"/>
      <c r="Q461" s="132" t="s">
        <v>615</v>
      </c>
      <c r="T461" s="133"/>
      <c r="U461" s="133"/>
      <c r="V461" s="133"/>
      <c r="W461" s="133" t="s">
        <v>616</v>
      </c>
      <c r="X461" s="133"/>
      <c r="Y461" s="133"/>
      <c r="Z461" s="133"/>
    </row>
    <row r="462" spans="1:27" s="140" customFormat="1" ht="17.5" customHeight="1" x14ac:dyDescent="0.35">
      <c r="C462" s="351" t="s">
        <v>677</v>
      </c>
      <c r="D462" s="351"/>
      <c r="E462" s="351"/>
      <c r="F462" s="134"/>
      <c r="G462" s="132"/>
      <c r="H462" s="132"/>
      <c r="J462" s="132" t="s">
        <v>687</v>
      </c>
      <c r="N462" s="132"/>
      <c r="O462" s="132"/>
      <c r="P462" s="132"/>
      <c r="Q462" s="132" t="s">
        <v>86</v>
      </c>
      <c r="T462" s="133"/>
      <c r="U462" s="133"/>
      <c r="V462" s="133"/>
      <c r="W462" s="133" t="s">
        <v>87</v>
      </c>
      <c r="X462" s="133"/>
      <c r="Y462" s="133"/>
      <c r="Z462" s="133"/>
    </row>
    <row r="463" spans="1:27" s="94" customFormat="1" ht="23.5" customHeight="1" x14ac:dyDescent="0.3">
      <c r="A463" s="352"/>
      <c r="B463" s="352"/>
      <c r="C463" s="352"/>
      <c r="D463" s="352"/>
      <c r="E463" s="352"/>
      <c r="F463" s="352"/>
      <c r="G463" s="352"/>
      <c r="H463" s="352"/>
      <c r="I463" s="352"/>
      <c r="J463" s="352"/>
      <c r="K463" s="352"/>
      <c r="L463" s="352"/>
      <c r="M463" s="352"/>
      <c r="N463" s="352"/>
      <c r="O463" s="352"/>
      <c r="P463" s="352"/>
      <c r="Q463" s="352"/>
      <c r="R463" s="352"/>
      <c r="S463" s="352"/>
      <c r="T463" s="352"/>
      <c r="U463" s="352"/>
      <c r="V463" s="352"/>
      <c r="W463" s="352"/>
      <c r="X463" s="352"/>
      <c r="Y463" s="352"/>
      <c r="Z463" s="352"/>
    </row>
    <row r="464" spans="1:27" ht="15.75" customHeight="1" x14ac:dyDescent="0.3">
      <c r="R464" s="198"/>
    </row>
    <row r="465" spans="18:18" ht="15.75" customHeight="1" x14ac:dyDescent="0.3">
      <c r="R465" s="198"/>
    </row>
    <row r="466" spans="18:18" ht="15.75" customHeight="1" x14ac:dyDescent="0.3">
      <c r="R466" s="198"/>
    </row>
    <row r="467" spans="18:18" ht="15.75" customHeight="1" x14ac:dyDescent="0.3">
      <c r="R467" s="198"/>
    </row>
    <row r="468" spans="18:18" ht="15.75" customHeight="1" x14ac:dyDescent="0.3">
      <c r="R468" s="198"/>
    </row>
  </sheetData>
  <mergeCells count="302">
    <mergeCell ref="J3:L3"/>
    <mergeCell ref="M3:M4"/>
    <mergeCell ref="E3:E4"/>
    <mergeCell ref="F3:F4"/>
    <mergeCell ref="G3:G4"/>
    <mergeCell ref="I123:I124"/>
    <mergeCell ref="M123:M124"/>
    <mergeCell ref="N123:N124"/>
    <mergeCell ref="O123:O124"/>
    <mergeCell ref="M83:M84"/>
    <mergeCell ref="N83:N84"/>
    <mergeCell ref="O83:O84"/>
    <mergeCell ref="J83:L83"/>
    <mergeCell ref="A41:Z41"/>
    <mergeCell ref="A42:Z42"/>
    <mergeCell ref="D43:D44"/>
    <mergeCell ref="E43:E44"/>
    <mergeCell ref="F43:F44"/>
    <mergeCell ref="G43:G44"/>
    <mergeCell ref="H43:H44"/>
    <mergeCell ref="I43:I44"/>
    <mergeCell ref="M43:M44"/>
    <mergeCell ref="N43:N44"/>
    <mergeCell ref="O43:O44"/>
    <mergeCell ref="X123:Y123"/>
    <mergeCell ref="P123:P124"/>
    <mergeCell ref="Q123:Q124"/>
    <mergeCell ref="J123:L123"/>
    <mergeCell ref="A1:Z1"/>
    <mergeCell ref="A2:Z2"/>
    <mergeCell ref="A3:A4"/>
    <mergeCell ref="B3:B4"/>
    <mergeCell ref="C3:C4"/>
    <mergeCell ref="D3:D4"/>
    <mergeCell ref="V3:W3"/>
    <mergeCell ref="X3:Y3"/>
    <mergeCell ref="N3:N4"/>
    <mergeCell ref="O3:O4"/>
    <mergeCell ref="P3:P4"/>
    <mergeCell ref="Q3:Q4"/>
    <mergeCell ref="R3:S3"/>
    <mergeCell ref="T3:U3"/>
    <mergeCell ref="H3:H4"/>
    <mergeCell ref="I3:I4"/>
    <mergeCell ref="C117:E117"/>
    <mergeCell ref="C118:E118"/>
    <mergeCell ref="A81:Z81"/>
    <mergeCell ref="A82:Z82"/>
    <mergeCell ref="N204:N205"/>
    <mergeCell ref="O204:O205"/>
    <mergeCell ref="P164:P165"/>
    <mergeCell ref="Q164:Q165"/>
    <mergeCell ref="R164:S164"/>
    <mergeCell ref="T164:U164"/>
    <mergeCell ref="V164:W164"/>
    <mergeCell ref="A162:Z162"/>
    <mergeCell ref="C37:E37"/>
    <mergeCell ref="C38:E38"/>
    <mergeCell ref="C39:E39"/>
    <mergeCell ref="C40:E40"/>
    <mergeCell ref="N164:N165"/>
    <mergeCell ref="O164:O165"/>
    <mergeCell ref="A121:Z121"/>
    <mergeCell ref="A122:Z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Q204:Q205"/>
    <mergeCell ref="R204:S204"/>
    <mergeCell ref="T204:U204"/>
    <mergeCell ref="V204:W204"/>
    <mergeCell ref="X244:Y244"/>
    <mergeCell ref="P244:P245"/>
    <mergeCell ref="Q244:Q245"/>
    <mergeCell ref="R244:S244"/>
    <mergeCell ref="R123:S123"/>
    <mergeCell ref="T123:U123"/>
    <mergeCell ref="V123:W123"/>
    <mergeCell ref="X164:Y164"/>
    <mergeCell ref="A202:Z202"/>
    <mergeCell ref="A203:Z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M204:M205"/>
    <mergeCell ref="O324:O325"/>
    <mergeCell ref="P284:P285"/>
    <mergeCell ref="Q284:Q285"/>
    <mergeCell ref="R284:S284"/>
    <mergeCell ref="T284:U284"/>
    <mergeCell ref="V284:W284"/>
    <mergeCell ref="O284:O285"/>
    <mergeCell ref="X324:Y324"/>
    <mergeCell ref="X204:Y204"/>
    <mergeCell ref="A242:Z242"/>
    <mergeCell ref="A243:Z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M244:M245"/>
    <mergeCell ref="N244:N245"/>
    <mergeCell ref="O244:O245"/>
    <mergeCell ref="P204:P205"/>
    <mergeCell ref="J324:L324"/>
    <mergeCell ref="J364:L364"/>
    <mergeCell ref="A402:Z402"/>
    <mergeCell ref="A403:Z403"/>
    <mergeCell ref="A362:Z362"/>
    <mergeCell ref="A363:Z363"/>
    <mergeCell ref="A364:A365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M364:M365"/>
    <mergeCell ref="N364:N365"/>
    <mergeCell ref="O364:O365"/>
    <mergeCell ref="A324:A325"/>
    <mergeCell ref="B324:B325"/>
    <mergeCell ref="C324:C325"/>
    <mergeCell ref="D324:D325"/>
    <mergeCell ref="E324:E325"/>
    <mergeCell ref="F324:F325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M404:M405"/>
    <mergeCell ref="N404:N405"/>
    <mergeCell ref="O404:O405"/>
    <mergeCell ref="X83:Y83"/>
    <mergeCell ref="P83:P84"/>
    <mergeCell ref="Q83:Q84"/>
    <mergeCell ref="R83:S83"/>
    <mergeCell ref="T83:U83"/>
    <mergeCell ref="V83:W83"/>
    <mergeCell ref="P324:P325"/>
    <mergeCell ref="Q324:Q325"/>
    <mergeCell ref="R324:S324"/>
    <mergeCell ref="T324:U324"/>
    <mergeCell ref="V324:W324"/>
    <mergeCell ref="T244:U244"/>
    <mergeCell ref="V244:W244"/>
    <mergeCell ref="X284:Y284"/>
    <mergeCell ref="A322:Z322"/>
    <mergeCell ref="A323:Z323"/>
    <mergeCell ref="G324:G325"/>
    <mergeCell ref="H324:H325"/>
    <mergeCell ref="I324:I325"/>
    <mergeCell ref="M324:M325"/>
    <mergeCell ref="N324:N325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P43:P44"/>
    <mergeCell ref="Q43:Q44"/>
    <mergeCell ref="R43:S43"/>
    <mergeCell ref="T43:U43"/>
    <mergeCell ref="V43:W43"/>
    <mergeCell ref="A43:A44"/>
    <mergeCell ref="B43:B44"/>
    <mergeCell ref="C43:C44"/>
    <mergeCell ref="J43:L43"/>
    <mergeCell ref="X43:Y43"/>
    <mergeCell ref="J164:L164"/>
    <mergeCell ref="J204:L204"/>
    <mergeCell ref="J244:L244"/>
    <mergeCell ref="J284:L284"/>
    <mergeCell ref="C76:E76"/>
    <mergeCell ref="C77:E77"/>
    <mergeCell ref="C78:E78"/>
    <mergeCell ref="C79:E79"/>
    <mergeCell ref="C116:E116"/>
    <mergeCell ref="C119:E119"/>
    <mergeCell ref="C156:E156"/>
    <mergeCell ref="C157:E157"/>
    <mergeCell ref="C158:E158"/>
    <mergeCell ref="A163:Z163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M164:M165"/>
    <mergeCell ref="C237:E237"/>
    <mergeCell ref="C238:E238"/>
    <mergeCell ref="C239:E239"/>
    <mergeCell ref="C240:E240"/>
    <mergeCell ref="C277:E277"/>
    <mergeCell ref="C159:E159"/>
    <mergeCell ref="C197:E197"/>
    <mergeCell ref="C198:E198"/>
    <mergeCell ref="C199:E199"/>
    <mergeCell ref="C200:E200"/>
    <mergeCell ref="C459:E459"/>
    <mergeCell ref="C319:E319"/>
    <mergeCell ref="C320:E320"/>
    <mergeCell ref="C357:E357"/>
    <mergeCell ref="C358:E358"/>
    <mergeCell ref="C359:E359"/>
    <mergeCell ref="C278:E278"/>
    <mergeCell ref="C279:E279"/>
    <mergeCell ref="C280:E280"/>
    <mergeCell ref="C317:E317"/>
    <mergeCell ref="C318:E318"/>
    <mergeCell ref="A282:Z282"/>
    <mergeCell ref="A283:Z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M284:M285"/>
    <mergeCell ref="N284:N285"/>
    <mergeCell ref="C460:E460"/>
    <mergeCell ref="C461:E461"/>
    <mergeCell ref="C462:E462"/>
    <mergeCell ref="A463:Z463"/>
    <mergeCell ref="C360:E360"/>
    <mergeCell ref="C397:E397"/>
    <mergeCell ref="C398:E398"/>
    <mergeCell ref="C399:E399"/>
    <mergeCell ref="C400:E400"/>
    <mergeCell ref="X404:Y404"/>
    <mergeCell ref="T404:U404"/>
    <mergeCell ref="V404:W404"/>
    <mergeCell ref="X364:Y364"/>
    <mergeCell ref="P364:P365"/>
    <mergeCell ref="Q364:Q365"/>
    <mergeCell ref="R364:S364"/>
    <mergeCell ref="T364:U364"/>
    <mergeCell ref="V364:W364"/>
    <mergeCell ref="A457:P457"/>
    <mergeCell ref="C437:E437"/>
    <mergeCell ref="C438:E438"/>
    <mergeCell ref="C439:E439"/>
    <mergeCell ref="C440:E440"/>
    <mergeCell ref="A442:Z442"/>
    <mergeCell ref="J404:L404"/>
    <mergeCell ref="J444:L444"/>
    <mergeCell ref="X444:Y444"/>
    <mergeCell ref="M444:M445"/>
    <mergeCell ref="N444:N445"/>
    <mergeCell ref="O444:O445"/>
    <mergeCell ref="P444:P445"/>
    <mergeCell ref="Q444:Q445"/>
    <mergeCell ref="R444:S444"/>
    <mergeCell ref="T444:U444"/>
    <mergeCell ref="V444:W444"/>
    <mergeCell ref="A443:Z443"/>
    <mergeCell ref="P404:P405"/>
    <mergeCell ref="Q404:Q405"/>
    <mergeCell ref="R404:S404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</mergeCells>
  <pageMargins left="0" right="0" top="0.15748031496062992" bottom="0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opLeftCell="A4" zoomScale="80" zoomScaleNormal="80" workbookViewId="0">
      <selection activeCell="E14" sqref="E14"/>
    </sheetView>
  </sheetViews>
  <sheetFormatPr defaultRowHeight="14" x14ac:dyDescent="0.3"/>
  <cols>
    <col min="1" max="1" width="6.58203125" customWidth="1"/>
    <col min="2" max="2" width="32.08203125" customWidth="1"/>
    <col min="3" max="3" width="25.83203125" customWidth="1"/>
    <col min="4" max="4" width="21.5" customWidth="1"/>
    <col min="5" max="5" width="33.58203125" customWidth="1"/>
  </cols>
  <sheetData>
    <row r="1" spans="2:5" ht="30.5" x14ac:dyDescent="0.3">
      <c r="B1" s="325" t="s">
        <v>11</v>
      </c>
      <c r="C1" s="325"/>
      <c r="D1" s="325"/>
      <c r="E1" s="325"/>
    </row>
    <row r="2" spans="2:5" ht="30.5" x14ac:dyDescent="0.3">
      <c r="B2" s="325" t="s">
        <v>613</v>
      </c>
      <c r="C2" s="325"/>
      <c r="D2" s="325"/>
      <c r="E2" s="325"/>
    </row>
    <row r="3" spans="2:5" ht="30.5" x14ac:dyDescent="0.3">
      <c r="B3" s="326" t="s">
        <v>1159</v>
      </c>
      <c r="C3" s="326"/>
      <c r="D3" s="326"/>
      <c r="E3" s="326"/>
    </row>
    <row r="4" spans="2:5" ht="30.5" x14ac:dyDescent="0.3">
      <c r="B4" s="327" t="s">
        <v>0</v>
      </c>
      <c r="C4" s="327"/>
      <c r="D4" s="327" t="s">
        <v>10</v>
      </c>
      <c r="E4" s="327"/>
    </row>
    <row r="5" spans="2:5" ht="30.5" x14ac:dyDescent="0.3">
      <c r="B5" s="327"/>
      <c r="C5" s="327"/>
      <c r="D5" s="1" t="s">
        <v>1</v>
      </c>
      <c r="E5" s="1" t="s">
        <v>2</v>
      </c>
    </row>
    <row r="6" spans="2:5" ht="30.5" x14ac:dyDescent="0.3">
      <c r="B6" s="327" t="s">
        <v>3</v>
      </c>
      <c r="C6" s="1" t="s">
        <v>4</v>
      </c>
      <c r="D6" s="4">
        <v>108</v>
      </c>
      <c r="E6" s="2">
        <v>531159.59999999986</v>
      </c>
    </row>
    <row r="7" spans="2:5" ht="30.5" x14ac:dyDescent="0.3">
      <c r="B7" s="327"/>
      <c r="C7" s="1" t="s">
        <v>5</v>
      </c>
      <c r="D7" s="1"/>
      <c r="E7" s="2"/>
    </row>
    <row r="8" spans="2:5" ht="30.5" x14ac:dyDescent="0.3">
      <c r="B8" s="327" t="s">
        <v>6</v>
      </c>
      <c r="C8" s="1" t="s">
        <v>4</v>
      </c>
      <c r="D8" s="4">
        <v>136</v>
      </c>
      <c r="E8" s="2">
        <v>594683.41999999993</v>
      </c>
    </row>
    <row r="9" spans="2:5" ht="30.5" x14ac:dyDescent="0.3">
      <c r="B9" s="327"/>
      <c r="C9" s="1" t="s">
        <v>5</v>
      </c>
      <c r="D9" s="1"/>
      <c r="E9" s="2"/>
    </row>
    <row r="10" spans="2:5" ht="30.5" x14ac:dyDescent="0.3">
      <c r="B10" s="327" t="s">
        <v>7</v>
      </c>
      <c r="C10" s="1" t="s">
        <v>4</v>
      </c>
      <c r="D10" s="4">
        <v>144</v>
      </c>
      <c r="E10" s="2">
        <v>612771.7699999999</v>
      </c>
    </row>
    <row r="11" spans="2:5" ht="30.5" x14ac:dyDescent="0.3">
      <c r="B11" s="327"/>
      <c r="C11" s="1" t="s">
        <v>5</v>
      </c>
      <c r="D11" s="1"/>
      <c r="E11" s="2"/>
    </row>
    <row r="12" spans="2:5" ht="30.5" x14ac:dyDescent="0.3">
      <c r="B12" s="327" t="s">
        <v>8</v>
      </c>
      <c r="C12" s="1" t="s">
        <v>4</v>
      </c>
      <c r="D12" s="4">
        <v>125</v>
      </c>
      <c r="E12" s="2">
        <v>590441.3899999999</v>
      </c>
    </row>
    <row r="13" spans="2:5" ht="30.5" x14ac:dyDescent="0.3">
      <c r="B13" s="327"/>
      <c r="C13" s="1" t="s">
        <v>5</v>
      </c>
      <c r="D13" s="1"/>
      <c r="E13" s="2"/>
    </row>
    <row r="14" spans="2:5" ht="30.5" x14ac:dyDescent="0.3">
      <c r="B14" s="1" t="s">
        <v>9</v>
      </c>
      <c r="C14" s="1"/>
      <c r="D14" s="4"/>
      <c r="E14" s="2">
        <f>SUM(E6:E13)</f>
        <v>2329056.1799999997</v>
      </c>
    </row>
  </sheetData>
  <mergeCells count="10">
    <mergeCell ref="B6:B7"/>
    <mergeCell ref="B8:B9"/>
    <mergeCell ref="B10:B11"/>
    <mergeCell ref="B12:B13"/>
    <mergeCell ref="B1:E1"/>
    <mergeCell ref="B2:E2"/>
    <mergeCell ref="B3:E3"/>
    <mergeCell ref="B4:B5"/>
    <mergeCell ref="C4:C5"/>
    <mergeCell ref="D4:E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2"/>
  <sheetViews>
    <sheetView showWhiteSpace="0" zoomScale="90" zoomScaleNormal="90" zoomScalePageLayoutView="90" workbookViewId="0">
      <selection activeCell="C33" sqref="C33"/>
    </sheetView>
  </sheetViews>
  <sheetFormatPr defaultRowHeight="16" customHeight="1" x14ac:dyDescent="0.3"/>
  <cols>
    <col min="1" max="1" width="4.33203125" style="76" customWidth="1"/>
    <col min="2" max="2" width="3.58203125" style="76" customWidth="1"/>
    <col min="3" max="3" width="19.6640625" style="76" customWidth="1"/>
    <col min="4" max="4" width="4.75" style="81" customWidth="1"/>
    <col min="5" max="6" width="6.58203125" style="81" customWidth="1"/>
    <col min="7" max="7" width="5.08203125" style="81" customWidth="1"/>
    <col min="8" max="9" width="4.9140625" style="81" customWidth="1"/>
    <col min="10" max="10" width="7.1640625" style="81" customWidth="1"/>
    <col min="11" max="11" width="5" style="81" customWidth="1"/>
    <col min="12" max="12" width="7.33203125" style="81" customWidth="1"/>
    <col min="13" max="13" width="6.83203125" style="82" customWidth="1"/>
    <col min="14" max="14" width="8.9140625" style="89" customWidth="1"/>
    <col min="15" max="15" width="5.5" style="81" customWidth="1"/>
    <col min="16" max="16" width="9.08203125" style="89" customWidth="1"/>
    <col min="17" max="17" width="5.08203125" style="81" customWidth="1"/>
    <col min="18" max="18" width="7.25" style="89" customWidth="1"/>
    <col min="19" max="19" width="5" style="81" customWidth="1"/>
    <col min="20" max="20" width="7.75" style="81" customWidth="1"/>
    <col min="21" max="21" width="5.1640625" style="81" customWidth="1"/>
    <col min="22" max="22" width="6.83203125" style="89" customWidth="1"/>
    <col min="23" max="23" width="4.1640625" style="90" customWidth="1"/>
    <col min="24" max="255" width="9" style="76"/>
    <col min="256" max="256" width="11" style="76" customWidth="1"/>
    <col min="257" max="257" width="6" style="76" customWidth="1"/>
    <col min="258" max="258" width="10.5" style="76" customWidth="1"/>
    <col min="259" max="259" width="43" style="76" customWidth="1"/>
    <col min="260" max="262" width="9" style="76"/>
    <col min="263" max="265" width="9.5" style="76" customWidth="1"/>
    <col min="266" max="268" width="9.58203125" style="76" customWidth="1"/>
    <col min="269" max="269" width="10.58203125" style="76" customWidth="1"/>
    <col min="270" max="270" width="14.58203125" style="76" customWidth="1"/>
    <col min="271" max="271" width="9" style="76"/>
    <col min="272" max="272" width="12.5" style="76" customWidth="1"/>
    <col min="273" max="273" width="9" style="76"/>
    <col min="274" max="274" width="13.08203125" style="76" customWidth="1"/>
    <col min="275" max="275" width="9" style="76"/>
    <col min="276" max="276" width="14.25" style="76" customWidth="1"/>
    <col min="277" max="277" width="9" style="76"/>
    <col min="278" max="278" width="13.08203125" style="76" customWidth="1"/>
    <col min="279" max="279" width="15.08203125" style="76" customWidth="1"/>
    <col min="280" max="511" width="9" style="76"/>
    <col min="512" max="512" width="11" style="76" customWidth="1"/>
    <col min="513" max="513" width="6" style="76" customWidth="1"/>
    <col min="514" max="514" width="10.5" style="76" customWidth="1"/>
    <col min="515" max="515" width="43" style="76" customWidth="1"/>
    <col min="516" max="518" width="9" style="76"/>
    <col min="519" max="521" width="9.5" style="76" customWidth="1"/>
    <col min="522" max="524" width="9.58203125" style="76" customWidth="1"/>
    <col min="525" max="525" width="10.58203125" style="76" customWidth="1"/>
    <col min="526" max="526" width="14.58203125" style="76" customWidth="1"/>
    <col min="527" max="527" width="9" style="76"/>
    <col min="528" max="528" width="12.5" style="76" customWidth="1"/>
    <col min="529" max="529" width="9" style="76"/>
    <col min="530" max="530" width="13.08203125" style="76" customWidth="1"/>
    <col min="531" max="531" width="9" style="76"/>
    <col min="532" max="532" width="14.25" style="76" customWidth="1"/>
    <col min="533" max="533" width="9" style="76"/>
    <col min="534" max="534" width="13.08203125" style="76" customWidth="1"/>
    <col min="535" max="535" width="15.08203125" style="76" customWidth="1"/>
    <col min="536" max="767" width="9" style="76"/>
    <col min="768" max="768" width="11" style="76" customWidth="1"/>
    <col min="769" max="769" width="6" style="76" customWidth="1"/>
    <col min="770" max="770" width="10.5" style="76" customWidth="1"/>
    <col min="771" max="771" width="43" style="76" customWidth="1"/>
    <col min="772" max="774" width="9" style="76"/>
    <col min="775" max="777" width="9.5" style="76" customWidth="1"/>
    <col min="778" max="780" width="9.58203125" style="76" customWidth="1"/>
    <col min="781" max="781" width="10.58203125" style="76" customWidth="1"/>
    <col min="782" max="782" width="14.58203125" style="76" customWidth="1"/>
    <col min="783" max="783" width="9" style="76"/>
    <col min="784" max="784" width="12.5" style="76" customWidth="1"/>
    <col min="785" max="785" width="9" style="76"/>
    <col min="786" max="786" width="13.08203125" style="76" customWidth="1"/>
    <col min="787" max="787" width="9" style="76"/>
    <col min="788" max="788" width="14.25" style="76" customWidth="1"/>
    <col min="789" max="789" width="9" style="76"/>
    <col min="790" max="790" width="13.08203125" style="76" customWidth="1"/>
    <col min="791" max="791" width="15.08203125" style="76" customWidth="1"/>
    <col min="792" max="1023" width="9" style="76"/>
    <col min="1024" max="1024" width="11" style="76" customWidth="1"/>
    <col min="1025" max="1025" width="6" style="76" customWidth="1"/>
    <col min="1026" max="1026" width="10.5" style="76" customWidth="1"/>
    <col min="1027" max="1027" width="43" style="76" customWidth="1"/>
    <col min="1028" max="1030" width="9" style="76"/>
    <col min="1031" max="1033" width="9.5" style="76" customWidth="1"/>
    <col min="1034" max="1036" width="9.58203125" style="76" customWidth="1"/>
    <col min="1037" max="1037" width="10.58203125" style="76" customWidth="1"/>
    <col min="1038" max="1038" width="14.58203125" style="76" customWidth="1"/>
    <col min="1039" max="1039" width="9" style="76"/>
    <col min="1040" max="1040" width="12.5" style="76" customWidth="1"/>
    <col min="1041" max="1041" width="9" style="76"/>
    <col min="1042" max="1042" width="13.08203125" style="76" customWidth="1"/>
    <col min="1043" max="1043" width="9" style="76"/>
    <col min="1044" max="1044" width="14.25" style="76" customWidth="1"/>
    <col min="1045" max="1045" width="9" style="76"/>
    <col min="1046" max="1046" width="13.08203125" style="76" customWidth="1"/>
    <col min="1047" max="1047" width="15.08203125" style="76" customWidth="1"/>
    <col min="1048" max="1279" width="9" style="76"/>
    <col min="1280" max="1280" width="11" style="76" customWidth="1"/>
    <col min="1281" max="1281" width="6" style="76" customWidth="1"/>
    <col min="1282" max="1282" width="10.5" style="76" customWidth="1"/>
    <col min="1283" max="1283" width="43" style="76" customWidth="1"/>
    <col min="1284" max="1286" width="9" style="76"/>
    <col min="1287" max="1289" width="9.5" style="76" customWidth="1"/>
    <col min="1290" max="1292" width="9.58203125" style="76" customWidth="1"/>
    <col min="1293" max="1293" width="10.58203125" style="76" customWidth="1"/>
    <col min="1294" max="1294" width="14.58203125" style="76" customWidth="1"/>
    <col min="1295" max="1295" width="9" style="76"/>
    <col min="1296" max="1296" width="12.5" style="76" customWidth="1"/>
    <col min="1297" max="1297" width="9" style="76"/>
    <col min="1298" max="1298" width="13.08203125" style="76" customWidth="1"/>
    <col min="1299" max="1299" width="9" style="76"/>
    <col min="1300" max="1300" width="14.25" style="76" customWidth="1"/>
    <col min="1301" max="1301" width="9" style="76"/>
    <col min="1302" max="1302" width="13.08203125" style="76" customWidth="1"/>
    <col min="1303" max="1303" width="15.08203125" style="76" customWidth="1"/>
    <col min="1304" max="1535" width="9" style="76"/>
    <col min="1536" max="1536" width="11" style="76" customWidth="1"/>
    <col min="1537" max="1537" width="6" style="76" customWidth="1"/>
    <col min="1538" max="1538" width="10.5" style="76" customWidth="1"/>
    <col min="1539" max="1539" width="43" style="76" customWidth="1"/>
    <col min="1540" max="1542" width="9" style="76"/>
    <col min="1543" max="1545" width="9.5" style="76" customWidth="1"/>
    <col min="1546" max="1548" width="9.58203125" style="76" customWidth="1"/>
    <col min="1549" max="1549" width="10.58203125" style="76" customWidth="1"/>
    <col min="1550" max="1550" width="14.58203125" style="76" customWidth="1"/>
    <col min="1551" max="1551" width="9" style="76"/>
    <col min="1552" max="1552" width="12.5" style="76" customWidth="1"/>
    <col min="1553" max="1553" width="9" style="76"/>
    <col min="1554" max="1554" width="13.08203125" style="76" customWidth="1"/>
    <col min="1555" max="1555" width="9" style="76"/>
    <col min="1556" max="1556" width="14.25" style="76" customWidth="1"/>
    <col min="1557" max="1557" width="9" style="76"/>
    <col min="1558" max="1558" width="13.08203125" style="76" customWidth="1"/>
    <col min="1559" max="1559" width="15.08203125" style="76" customWidth="1"/>
    <col min="1560" max="1791" width="9" style="76"/>
    <col min="1792" max="1792" width="11" style="76" customWidth="1"/>
    <col min="1793" max="1793" width="6" style="76" customWidth="1"/>
    <col min="1794" max="1794" width="10.5" style="76" customWidth="1"/>
    <col min="1795" max="1795" width="43" style="76" customWidth="1"/>
    <col min="1796" max="1798" width="9" style="76"/>
    <col min="1799" max="1801" width="9.5" style="76" customWidth="1"/>
    <col min="1802" max="1804" width="9.58203125" style="76" customWidth="1"/>
    <col min="1805" max="1805" width="10.58203125" style="76" customWidth="1"/>
    <col min="1806" max="1806" width="14.58203125" style="76" customWidth="1"/>
    <col min="1807" max="1807" width="9" style="76"/>
    <col min="1808" max="1808" width="12.5" style="76" customWidth="1"/>
    <col min="1809" max="1809" width="9" style="76"/>
    <col min="1810" max="1810" width="13.08203125" style="76" customWidth="1"/>
    <col min="1811" max="1811" width="9" style="76"/>
    <col min="1812" max="1812" width="14.25" style="76" customWidth="1"/>
    <col min="1813" max="1813" width="9" style="76"/>
    <col min="1814" max="1814" width="13.08203125" style="76" customWidth="1"/>
    <col min="1815" max="1815" width="15.08203125" style="76" customWidth="1"/>
    <col min="1816" max="2047" width="9" style="76"/>
    <col min="2048" max="2048" width="11" style="76" customWidth="1"/>
    <col min="2049" max="2049" width="6" style="76" customWidth="1"/>
    <col min="2050" max="2050" width="10.5" style="76" customWidth="1"/>
    <col min="2051" max="2051" width="43" style="76" customWidth="1"/>
    <col min="2052" max="2054" width="9" style="76"/>
    <col min="2055" max="2057" width="9.5" style="76" customWidth="1"/>
    <col min="2058" max="2060" width="9.58203125" style="76" customWidth="1"/>
    <col min="2061" max="2061" width="10.58203125" style="76" customWidth="1"/>
    <col min="2062" max="2062" width="14.58203125" style="76" customWidth="1"/>
    <col min="2063" max="2063" width="9" style="76"/>
    <col min="2064" max="2064" width="12.5" style="76" customWidth="1"/>
    <col min="2065" max="2065" width="9" style="76"/>
    <col min="2066" max="2066" width="13.08203125" style="76" customWidth="1"/>
    <col min="2067" max="2067" width="9" style="76"/>
    <col min="2068" max="2068" width="14.25" style="76" customWidth="1"/>
    <col min="2069" max="2069" width="9" style="76"/>
    <col min="2070" max="2070" width="13.08203125" style="76" customWidth="1"/>
    <col min="2071" max="2071" width="15.08203125" style="76" customWidth="1"/>
    <col min="2072" max="2303" width="9" style="76"/>
    <col min="2304" max="2304" width="11" style="76" customWidth="1"/>
    <col min="2305" max="2305" width="6" style="76" customWidth="1"/>
    <col min="2306" max="2306" width="10.5" style="76" customWidth="1"/>
    <col min="2307" max="2307" width="43" style="76" customWidth="1"/>
    <col min="2308" max="2310" width="9" style="76"/>
    <col min="2311" max="2313" width="9.5" style="76" customWidth="1"/>
    <col min="2314" max="2316" width="9.58203125" style="76" customWidth="1"/>
    <col min="2317" max="2317" width="10.58203125" style="76" customWidth="1"/>
    <col min="2318" max="2318" width="14.58203125" style="76" customWidth="1"/>
    <col min="2319" max="2319" width="9" style="76"/>
    <col min="2320" max="2320" width="12.5" style="76" customWidth="1"/>
    <col min="2321" max="2321" width="9" style="76"/>
    <col min="2322" max="2322" width="13.08203125" style="76" customWidth="1"/>
    <col min="2323" max="2323" width="9" style="76"/>
    <col min="2324" max="2324" width="14.25" style="76" customWidth="1"/>
    <col min="2325" max="2325" width="9" style="76"/>
    <col min="2326" max="2326" width="13.08203125" style="76" customWidth="1"/>
    <col min="2327" max="2327" width="15.08203125" style="76" customWidth="1"/>
    <col min="2328" max="2559" width="9" style="76"/>
    <col min="2560" max="2560" width="11" style="76" customWidth="1"/>
    <col min="2561" max="2561" width="6" style="76" customWidth="1"/>
    <col min="2562" max="2562" width="10.5" style="76" customWidth="1"/>
    <col min="2563" max="2563" width="43" style="76" customWidth="1"/>
    <col min="2564" max="2566" width="9" style="76"/>
    <col min="2567" max="2569" width="9.5" style="76" customWidth="1"/>
    <col min="2570" max="2572" width="9.58203125" style="76" customWidth="1"/>
    <col min="2573" max="2573" width="10.58203125" style="76" customWidth="1"/>
    <col min="2574" max="2574" width="14.58203125" style="76" customWidth="1"/>
    <col min="2575" max="2575" width="9" style="76"/>
    <col min="2576" max="2576" width="12.5" style="76" customWidth="1"/>
    <col min="2577" max="2577" width="9" style="76"/>
    <col min="2578" max="2578" width="13.08203125" style="76" customWidth="1"/>
    <col min="2579" max="2579" width="9" style="76"/>
    <col min="2580" max="2580" width="14.25" style="76" customWidth="1"/>
    <col min="2581" max="2581" width="9" style="76"/>
    <col min="2582" max="2582" width="13.08203125" style="76" customWidth="1"/>
    <col min="2583" max="2583" width="15.08203125" style="76" customWidth="1"/>
    <col min="2584" max="2815" width="9" style="76"/>
    <col min="2816" max="2816" width="11" style="76" customWidth="1"/>
    <col min="2817" max="2817" width="6" style="76" customWidth="1"/>
    <col min="2818" max="2818" width="10.5" style="76" customWidth="1"/>
    <col min="2819" max="2819" width="43" style="76" customWidth="1"/>
    <col min="2820" max="2822" width="9" style="76"/>
    <col min="2823" max="2825" width="9.5" style="76" customWidth="1"/>
    <col min="2826" max="2828" width="9.58203125" style="76" customWidth="1"/>
    <col min="2829" max="2829" width="10.58203125" style="76" customWidth="1"/>
    <col min="2830" max="2830" width="14.58203125" style="76" customWidth="1"/>
    <col min="2831" max="2831" width="9" style="76"/>
    <col min="2832" max="2832" width="12.5" style="76" customWidth="1"/>
    <col min="2833" max="2833" width="9" style="76"/>
    <col min="2834" max="2834" width="13.08203125" style="76" customWidth="1"/>
    <col min="2835" max="2835" width="9" style="76"/>
    <col min="2836" max="2836" width="14.25" style="76" customWidth="1"/>
    <col min="2837" max="2837" width="9" style="76"/>
    <col min="2838" max="2838" width="13.08203125" style="76" customWidth="1"/>
    <col min="2839" max="2839" width="15.08203125" style="76" customWidth="1"/>
    <col min="2840" max="3071" width="9" style="76"/>
    <col min="3072" max="3072" width="11" style="76" customWidth="1"/>
    <col min="3073" max="3073" width="6" style="76" customWidth="1"/>
    <col min="3074" max="3074" width="10.5" style="76" customWidth="1"/>
    <col min="3075" max="3075" width="43" style="76" customWidth="1"/>
    <col min="3076" max="3078" width="9" style="76"/>
    <col min="3079" max="3081" width="9.5" style="76" customWidth="1"/>
    <col min="3082" max="3084" width="9.58203125" style="76" customWidth="1"/>
    <col min="3085" max="3085" width="10.58203125" style="76" customWidth="1"/>
    <col min="3086" max="3086" width="14.58203125" style="76" customWidth="1"/>
    <col min="3087" max="3087" width="9" style="76"/>
    <col min="3088" max="3088" width="12.5" style="76" customWidth="1"/>
    <col min="3089" max="3089" width="9" style="76"/>
    <col min="3090" max="3090" width="13.08203125" style="76" customWidth="1"/>
    <col min="3091" max="3091" width="9" style="76"/>
    <col min="3092" max="3092" width="14.25" style="76" customWidth="1"/>
    <col min="3093" max="3093" width="9" style="76"/>
    <col min="3094" max="3094" width="13.08203125" style="76" customWidth="1"/>
    <col min="3095" max="3095" width="15.08203125" style="76" customWidth="1"/>
    <col min="3096" max="3327" width="9" style="76"/>
    <col min="3328" max="3328" width="11" style="76" customWidth="1"/>
    <col min="3329" max="3329" width="6" style="76" customWidth="1"/>
    <col min="3330" max="3330" width="10.5" style="76" customWidth="1"/>
    <col min="3331" max="3331" width="43" style="76" customWidth="1"/>
    <col min="3332" max="3334" width="9" style="76"/>
    <col min="3335" max="3337" width="9.5" style="76" customWidth="1"/>
    <col min="3338" max="3340" width="9.58203125" style="76" customWidth="1"/>
    <col min="3341" max="3341" width="10.58203125" style="76" customWidth="1"/>
    <col min="3342" max="3342" width="14.58203125" style="76" customWidth="1"/>
    <col min="3343" max="3343" width="9" style="76"/>
    <col min="3344" max="3344" width="12.5" style="76" customWidth="1"/>
    <col min="3345" max="3345" width="9" style="76"/>
    <col min="3346" max="3346" width="13.08203125" style="76" customWidth="1"/>
    <col min="3347" max="3347" width="9" style="76"/>
    <col min="3348" max="3348" width="14.25" style="76" customWidth="1"/>
    <col min="3349" max="3349" width="9" style="76"/>
    <col min="3350" max="3350" width="13.08203125" style="76" customWidth="1"/>
    <col min="3351" max="3351" width="15.08203125" style="76" customWidth="1"/>
    <col min="3352" max="3583" width="9" style="76"/>
    <col min="3584" max="3584" width="11" style="76" customWidth="1"/>
    <col min="3585" max="3585" width="6" style="76" customWidth="1"/>
    <col min="3586" max="3586" width="10.5" style="76" customWidth="1"/>
    <col min="3587" max="3587" width="43" style="76" customWidth="1"/>
    <col min="3588" max="3590" width="9" style="76"/>
    <col min="3591" max="3593" width="9.5" style="76" customWidth="1"/>
    <col min="3594" max="3596" width="9.58203125" style="76" customWidth="1"/>
    <col min="3597" max="3597" width="10.58203125" style="76" customWidth="1"/>
    <col min="3598" max="3598" width="14.58203125" style="76" customWidth="1"/>
    <col min="3599" max="3599" width="9" style="76"/>
    <col min="3600" max="3600" width="12.5" style="76" customWidth="1"/>
    <col min="3601" max="3601" width="9" style="76"/>
    <col min="3602" max="3602" width="13.08203125" style="76" customWidth="1"/>
    <col min="3603" max="3603" width="9" style="76"/>
    <col min="3604" max="3604" width="14.25" style="76" customWidth="1"/>
    <col min="3605" max="3605" width="9" style="76"/>
    <col min="3606" max="3606" width="13.08203125" style="76" customWidth="1"/>
    <col min="3607" max="3607" width="15.08203125" style="76" customWidth="1"/>
    <col min="3608" max="3839" width="9" style="76"/>
    <col min="3840" max="3840" width="11" style="76" customWidth="1"/>
    <col min="3841" max="3841" width="6" style="76" customWidth="1"/>
    <col min="3842" max="3842" width="10.5" style="76" customWidth="1"/>
    <col min="3843" max="3843" width="43" style="76" customWidth="1"/>
    <col min="3844" max="3846" width="9" style="76"/>
    <col min="3847" max="3849" width="9.5" style="76" customWidth="1"/>
    <col min="3850" max="3852" width="9.58203125" style="76" customWidth="1"/>
    <col min="3853" max="3853" width="10.58203125" style="76" customWidth="1"/>
    <col min="3854" max="3854" width="14.58203125" style="76" customWidth="1"/>
    <col min="3855" max="3855" width="9" style="76"/>
    <col min="3856" max="3856" width="12.5" style="76" customWidth="1"/>
    <col min="3857" max="3857" width="9" style="76"/>
    <col min="3858" max="3858" width="13.08203125" style="76" customWidth="1"/>
    <col min="3859" max="3859" width="9" style="76"/>
    <col min="3860" max="3860" width="14.25" style="76" customWidth="1"/>
    <col min="3861" max="3861" width="9" style="76"/>
    <col min="3862" max="3862" width="13.08203125" style="76" customWidth="1"/>
    <col min="3863" max="3863" width="15.08203125" style="76" customWidth="1"/>
    <col min="3864" max="4095" width="9" style="76"/>
    <col min="4096" max="4096" width="11" style="76" customWidth="1"/>
    <col min="4097" max="4097" width="6" style="76" customWidth="1"/>
    <col min="4098" max="4098" width="10.5" style="76" customWidth="1"/>
    <col min="4099" max="4099" width="43" style="76" customWidth="1"/>
    <col min="4100" max="4102" width="9" style="76"/>
    <col min="4103" max="4105" width="9.5" style="76" customWidth="1"/>
    <col min="4106" max="4108" width="9.58203125" style="76" customWidth="1"/>
    <col min="4109" max="4109" width="10.58203125" style="76" customWidth="1"/>
    <col min="4110" max="4110" width="14.58203125" style="76" customWidth="1"/>
    <col min="4111" max="4111" width="9" style="76"/>
    <col min="4112" max="4112" width="12.5" style="76" customWidth="1"/>
    <col min="4113" max="4113" width="9" style="76"/>
    <col min="4114" max="4114" width="13.08203125" style="76" customWidth="1"/>
    <col min="4115" max="4115" width="9" style="76"/>
    <col min="4116" max="4116" width="14.25" style="76" customWidth="1"/>
    <col min="4117" max="4117" width="9" style="76"/>
    <col min="4118" max="4118" width="13.08203125" style="76" customWidth="1"/>
    <col min="4119" max="4119" width="15.08203125" style="76" customWidth="1"/>
    <col min="4120" max="4351" width="9" style="76"/>
    <col min="4352" max="4352" width="11" style="76" customWidth="1"/>
    <col min="4353" max="4353" width="6" style="76" customWidth="1"/>
    <col min="4354" max="4354" width="10.5" style="76" customWidth="1"/>
    <col min="4355" max="4355" width="43" style="76" customWidth="1"/>
    <col min="4356" max="4358" width="9" style="76"/>
    <col min="4359" max="4361" width="9.5" style="76" customWidth="1"/>
    <col min="4362" max="4364" width="9.58203125" style="76" customWidth="1"/>
    <col min="4365" max="4365" width="10.58203125" style="76" customWidth="1"/>
    <col min="4366" max="4366" width="14.58203125" style="76" customWidth="1"/>
    <col min="4367" max="4367" width="9" style="76"/>
    <col min="4368" max="4368" width="12.5" style="76" customWidth="1"/>
    <col min="4369" max="4369" width="9" style="76"/>
    <col min="4370" max="4370" width="13.08203125" style="76" customWidth="1"/>
    <col min="4371" max="4371" width="9" style="76"/>
    <col min="4372" max="4372" width="14.25" style="76" customWidth="1"/>
    <col min="4373" max="4373" width="9" style="76"/>
    <col min="4374" max="4374" width="13.08203125" style="76" customWidth="1"/>
    <col min="4375" max="4375" width="15.08203125" style="76" customWidth="1"/>
    <col min="4376" max="4607" width="9" style="76"/>
    <col min="4608" max="4608" width="11" style="76" customWidth="1"/>
    <col min="4609" max="4609" width="6" style="76" customWidth="1"/>
    <col min="4610" max="4610" width="10.5" style="76" customWidth="1"/>
    <col min="4611" max="4611" width="43" style="76" customWidth="1"/>
    <col min="4612" max="4614" width="9" style="76"/>
    <col min="4615" max="4617" width="9.5" style="76" customWidth="1"/>
    <col min="4618" max="4620" width="9.58203125" style="76" customWidth="1"/>
    <col min="4621" max="4621" width="10.58203125" style="76" customWidth="1"/>
    <col min="4622" max="4622" width="14.58203125" style="76" customWidth="1"/>
    <col min="4623" max="4623" width="9" style="76"/>
    <col min="4624" max="4624" width="12.5" style="76" customWidth="1"/>
    <col min="4625" max="4625" width="9" style="76"/>
    <col min="4626" max="4626" width="13.08203125" style="76" customWidth="1"/>
    <col min="4627" max="4627" width="9" style="76"/>
    <col min="4628" max="4628" width="14.25" style="76" customWidth="1"/>
    <col min="4629" max="4629" width="9" style="76"/>
    <col min="4630" max="4630" width="13.08203125" style="76" customWidth="1"/>
    <col min="4631" max="4631" width="15.08203125" style="76" customWidth="1"/>
    <col min="4632" max="4863" width="9" style="76"/>
    <col min="4864" max="4864" width="11" style="76" customWidth="1"/>
    <col min="4865" max="4865" width="6" style="76" customWidth="1"/>
    <col min="4866" max="4866" width="10.5" style="76" customWidth="1"/>
    <col min="4867" max="4867" width="43" style="76" customWidth="1"/>
    <col min="4868" max="4870" width="9" style="76"/>
    <col min="4871" max="4873" width="9.5" style="76" customWidth="1"/>
    <col min="4874" max="4876" width="9.58203125" style="76" customWidth="1"/>
    <col min="4877" max="4877" width="10.58203125" style="76" customWidth="1"/>
    <col min="4878" max="4878" width="14.58203125" style="76" customWidth="1"/>
    <col min="4879" max="4879" width="9" style="76"/>
    <col min="4880" max="4880" width="12.5" style="76" customWidth="1"/>
    <col min="4881" max="4881" width="9" style="76"/>
    <col min="4882" max="4882" width="13.08203125" style="76" customWidth="1"/>
    <col min="4883" max="4883" width="9" style="76"/>
    <col min="4884" max="4884" width="14.25" style="76" customWidth="1"/>
    <col min="4885" max="4885" width="9" style="76"/>
    <col min="4886" max="4886" width="13.08203125" style="76" customWidth="1"/>
    <col min="4887" max="4887" width="15.08203125" style="76" customWidth="1"/>
    <col min="4888" max="5119" width="9" style="76"/>
    <col min="5120" max="5120" width="11" style="76" customWidth="1"/>
    <col min="5121" max="5121" width="6" style="76" customWidth="1"/>
    <col min="5122" max="5122" width="10.5" style="76" customWidth="1"/>
    <col min="5123" max="5123" width="43" style="76" customWidth="1"/>
    <col min="5124" max="5126" width="9" style="76"/>
    <col min="5127" max="5129" width="9.5" style="76" customWidth="1"/>
    <col min="5130" max="5132" width="9.58203125" style="76" customWidth="1"/>
    <col min="5133" max="5133" width="10.58203125" style="76" customWidth="1"/>
    <col min="5134" max="5134" width="14.58203125" style="76" customWidth="1"/>
    <col min="5135" max="5135" width="9" style="76"/>
    <col min="5136" max="5136" width="12.5" style="76" customWidth="1"/>
    <col min="5137" max="5137" width="9" style="76"/>
    <col min="5138" max="5138" width="13.08203125" style="76" customWidth="1"/>
    <col min="5139" max="5139" width="9" style="76"/>
    <col min="5140" max="5140" width="14.25" style="76" customWidth="1"/>
    <col min="5141" max="5141" width="9" style="76"/>
    <col min="5142" max="5142" width="13.08203125" style="76" customWidth="1"/>
    <col min="5143" max="5143" width="15.08203125" style="76" customWidth="1"/>
    <col min="5144" max="5375" width="9" style="76"/>
    <col min="5376" max="5376" width="11" style="76" customWidth="1"/>
    <col min="5377" max="5377" width="6" style="76" customWidth="1"/>
    <col min="5378" max="5378" width="10.5" style="76" customWidth="1"/>
    <col min="5379" max="5379" width="43" style="76" customWidth="1"/>
    <col min="5380" max="5382" width="9" style="76"/>
    <col min="5383" max="5385" width="9.5" style="76" customWidth="1"/>
    <col min="5386" max="5388" width="9.58203125" style="76" customWidth="1"/>
    <col min="5389" max="5389" width="10.58203125" style="76" customWidth="1"/>
    <col min="5390" max="5390" width="14.58203125" style="76" customWidth="1"/>
    <col min="5391" max="5391" width="9" style="76"/>
    <col min="5392" max="5392" width="12.5" style="76" customWidth="1"/>
    <col min="5393" max="5393" width="9" style="76"/>
    <col min="5394" max="5394" width="13.08203125" style="76" customWidth="1"/>
    <col min="5395" max="5395" width="9" style="76"/>
    <col min="5396" max="5396" width="14.25" style="76" customWidth="1"/>
    <col min="5397" max="5397" width="9" style="76"/>
    <col min="5398" max="5398" width="13.08203125" style="76" customWidth="1"/>
    <col min="5399" max="5399" width="15.08203125" style="76" customWidth="1"/>
    <col min="5400" max="5631" width="9" style="76"/>
    <col min="5632" max="5632" width="11" style="76" customWidth="1"/>
    <col min="5633" max="5633" width="6" style="76" customWidth="1"/>
    <col min="5634" max="5634" width="10.5" style="76" customWidth="1"/>
    <col min="5635" max="5635" width="43" style="76" customWidth="1"/>
    <col min="5636" max="5638" width="9" style="76"/>
    <col min="5639" max="5641" width="9.5" style="76" customWidth="1"/>
    <col min="5642" max="5644" width="9.58203125" style="76" customWidth="1"/>
    <col min="5645" max="5645" width="10.58203125" style="76" customWidth="1"/>
    <col min="5646" max="5646" width="14.58203125" style="76" customWidth="1"/>
    <col min="5647" max="5647" width="9" style="76"/>
    <col min="5648" max="5648" width="12.5" style="76" customWidth="1"/>
    <col min="5649" max="5649" width="9" style="76"/>
    <col min="5650" max="5650" width="13.08203125" style="76" customWidth="1"/>
    <col min="5651" max="5651" width="9" style="76"/>
    <col min="5652" max="5652" width="14.25" style="76" customWidth="1"/>
    <col min="5653" max="5653" width="9" style="76"/>
    <col min="5654" max="5654" width="13.08203125" style="76" customWidth="1"/>
    <col min="5655" max="5655" width="15.08203125" style="76" customWidth="1"/>
    <col min="5656" max="5887" width="9" style="76"/>
    <col min="5888" max="5888" width="11" style="76" customWidth="1"/>
    <col min="5889" max="5889" width="6" style="76" customWidth="1"/>
    <col min="5890" max="5890" width="10.5" style="76" customWidth="1"/>
    <col min="5891" max="5891" width="43" style="76" customWidth="1"/>
    <col min="5892" max="5894" width="9" style="76"/>
    <col min="5895" max="5897" width="9.5" style="76" customWidth="1"/>
    <col min="5898" max="5900" width="9.58203125" style="76" customWidth="1"/>
    <col min="5901" max="5901" width="10.58203125" style="76" customWidth="1"/>
    <col min="5902" max="5902" width="14.58203125" style="76" customWidth="1"/>
    <col min="5903" max="5903" width="9" style="76"/>
    <col min="5904" max="5904" width="12.5" style="76" customWidth="1"/>
    <col min="5905" max="5905" width="9" style="76"/>
    <col min="5906" max="5906" width="13.08203125" style="76" customWidth="1"/>
    <col min="5907" max="5907" width="9" style="76"/>
    <col min="5908" max="5908" width="14.25" style="76" customWidth="1"/>
    <col min="5909" max="5909" width="9" style="76"/>
    <col min="5910" max="5910" width="13.08203125" style="76" customWidth="1"/>
    <col min="5911" max="5911" width="15.08203125" style="76" customWidth="1"/>
    <col min="5912" max="6143" width="9" style="76"/>
    <col min="6144" max="6144" width="11" style="76" customWidth="1"/>
    <col min="6145" max="6145" width="6" style="76" customWidth="1"/>
    <col min="6146" max="6146" width="10.5" style="76" customWidth="1"/>
    <col min="6147" max="6147" width="43" style="76" customWidth="1"/>
    <col min="6148" max="6150" width="9" style="76"/>
    <col min="6151" max="6153" width="9.5" style="76" customWidth="1"/>
    <col min="6154" max="6156" width="9.58203125" style="76" customWidth="1"/>
    <col min="6157" max="6157" width="10.58203125" style="76" customWidth="1"/>
    <col min="6158" max="6158" width="14.58203125" style="76" customWidth="1"/>
    <col min="6159" max="6159" width="9" style="76"/>
    <col min="6160" max="6160" width="12.5" style="76" customWidth="1"/>
    <col min="6161" max="6161" width="9" style="76"/>
    <col min="6162" max="6162" width="13.08203125" style="76" customWidth="1"/>
    <col min="6163" max="6163" width="9" style="76"/>
    <col min="6164" max="6164" width="14.25" style="76" customWidth="1"/>
    <col min="6165" max="6165" width="9" style="76"/>
    <col min="6166" max="6166" width="13.08203125" style="76" customWidth="1"/>
    <col min="6167" max="6167" width="15.08203125" style="76" customWidth="1"/>
    <col min="6168" max="6399" width="9" style="76"/>
    <col min="6400" max="6400" width="11" style="76" customWidth="1"/>
    <col min="6401" max="6401" width="6" style="76" customWidth="1"/>
    <col min="6402" max="6402" width="10.5" style="76" customWidth="1"/>
    <col min="6403" max="6403" width="43" style="76" customWidth="1"/>
    <col min="6404" max="6406" width="9" style="76"/>
    <col min="6407" max="6409" width="9.5" style="76" customWidth="1"/>
    <col min="6410" max="6412" width="9.58203125" style="76" customWidth="1"/>
    <col min="6413" max="6413" width="10.58203125" style="76" customWidth="1"/>
    <col min="6414" max="6414" width="14.58203125" style="76" customWidth="1"/>
    <col min="6415" max="6415" width="9" style="76"/>
    <col min="6416" max="6416" width="12.5" style="76" customWidth="1"/>
    <col min="6417" max="6417" width="9" style="76"/>
    <col min="6418" max="6418" width="13.08203125" style="76" customWidth="1"/>
    <col min="6419" max="6419" width="9" style="76"/>
    <col min="6420" max="6420" width="14.25" style="76" customWidth="1"/>
    <col min="6421" max="6421" width="9" style="76"/>
    <col min="6422" max="6422" width="13.08203125" style="76" customWidth="1"/>
    <col min="6423" max="6423" width="15.08203125" style="76" customWidth="1"/>
    <col min="6424" max="6655" width="9" style="76"/>
    <col min="6656" max="6656" width="11" style="76" customWidth="1"/>
    <col min="6657" max="6657" width="6" style="76" customWidth="1"/>
    <col min="6658" max="6658" width="10.5" style="76" customWidth="1"/>
    <col min="6659" max="6659" width="43" style="76" customWidth="1"/>
    <col min="6660" max="6662" width="9" style="76"/>
    <col min="6663" max="6665" width="9.5" style="76" customWidth="1"/>
    <col min="6666" max="6668" width="9.58203125" style="76" customWidth="1"/>
    <col min="6669" max="6669" width="10.58203125" style="76" customWidth="1"/>
    <col min="6670" max="6670" width="14.58203125" style="76" customWidth="1"/>
    <col min="6671" max="6671" width="9" style="76"/>
    <col min="6672" max="6672" width="12.5" style="76" customWidth="1"/>
    <col min="6673" max="6673" width="9" style="76"/>
    <col min="6674" max="6674" width="13.08203125" style="76" customWidth="1"/>
    <col min="6675" max="6675" width="9" style="76"/>
    <col min="6676" max="6676" width="14.25" style="76" customWidth="1"/>
    <col min="6677" max="6677" width="9" style="76"/>
    <col min="6678" max="6678" width="13.08203125" style="76" customWidth="1"/>
    <col min="6679" max="6679" width="15.08203125" style="76" customWidth="1"/>
    <col min="6680" max="6911" width="9" style="76"/>
    <col min="6912" max="6912" width="11" style="76" customWidth="1"/>
    <col min="6913" max="6913" width="6" style="76" customWidth="1"/>
    <col min="6914" max="6914" width="10.5" style="76" customWidth="1"/>
    <col min="6915" max="6915" width="43" style="76" customWidth="1"/>
    <col min="6916" max="6918" width="9" style="76"/>
    <col min="6919" max="6921" width="9.5" style="76" customWidth="1"/>
    <col min="6922" max="6924" width="9.58203125" style="76" customWidth="1"/>
    <col min="6925" max="6925" width="10.58203125" style="76" customWidth="1"/>
    <col min="6926" max="6926" width="14.58203125" style="76" customWidth="1"/>
    <col min="6927" max="6927" width="9" style="76"/>
    <col min="6928" max="6928" width="12.5" style="76" customWidth="1"/>
    <col min="6929" max="6929" width="9" style="76"/>
    <col min="6930" max="6930" width="13.08203125" style="76" customWidth="1"/>
    <col min="6931" max="6931" width="9" style="76"/>
    <col min="6932" max="6932" width="14.25" style="76" customWidth="1"/>
    <col min="6933" max="6933" width="9" style="76"/>
    <col min="6934" max="6934" width="13.08203125" style="76" customWidth="1"/>
    <col min="6935" max="6935" width="15.08203125" style="76" customWidth="1"/>
    <col min="6936" max="7167" width="9" style="76"/>
    <col min="7168" max="7168" width="11" style="76" customWidth="1"/>
    <col min="7169" max="7169" width="6" style="76" customWidth="1"/>
    <col min="7170" max="7170" width="10.5" style="76" customWidth="1"/>
    <col min="7171" max="7171" width="43" style="76" customWidth="1"/>
    <col min="7172" max="7174" width="9" style="76"/>
    <col min="7175" max="7177" width="9.5" style="76" customWidth="1"/>
    <col min="7178" max="7180" width="9.58203125" style="76" customWidth="1"/>
    <col min="7181" max="7181" width="10.58203125" style="76" customWidth="1"/>
    <col min="7182" max="7182" width="14.58203125" style="76" customWidth="1"/>
    <col min="7183" max="7183" width="9" style="76"/>
    <col min="7184" max="7184" width="12.5" style="76" customWidth="1"/>
    <col min="7185" max="7185" width="9" style="76"/>
    <col min="7186" max="7186" width="13.08203125" style="76" customWidth="1"/>
    <col min="7187" max="7187" width="9" style="76"/>
    <col min="7188" max="7188" width="14.25" style="76" customWidth="1"/>
    <col min="7189" max="7189" width="9" style="76"/>
    <col min="7190" max="7190" width="13.08203125" style="76" customWidth="1"/>
    <col min="7191" max="7191" width="15.08203125" style="76" customWidth="1"/>
    <col min="7192" max="7423" width="9" style="76"/>
    <col min="7424" max="7424" width="11" style="76" customWidth="1"/>
    <col min="7425" max="7425" width="6" style="76" customWidth="1"/>
    <col min="7426" max="7426" width="10.5" style="76" customWidth="1"/>
    <col min="7427" max="7427" width="43" style="76" customWidth="1"/>
    <col min="7428" max="7430" width="9" style="76"/>
    <col min="7431" max="7433" width="9.5" style="76" customWidth="1"/>
    <col min="7434" max="7436" width="9.58203125" style="76" customWidth="1"/>
    <col min="7437" max="7437" width="10.58203125" style="76" customWidth="1"/>
    <col min="7438" max="7438" width="14.58203125" style="76" customWidth="1"/>
    <col min="7439" max="7439" width="9" style="76"/>
    <col min="7440" max="7440" width="12.5" style="76" customWidth="1"/>
    <col min="7441" max="7441" width="9" style="76"/>
    <col min="7442" max="7442" width="13.08203125" style="76" customWidth="1"/>
    <col min="7443" max="7443" width="9" style="76"/>
    <col min="7444" max="7444" width="14.25" style="76" customWidth="1"/>
    <col min="7445" max="7445" width="9" style="76"/>
    <col min="7446" max="7446" width="13.08203125" style="76" customWidth="1"/>
    <col min="7447" max="7447" width="15.08203125" style="76" customWidth="1"/>
    <col min="7448" max="7679" width="9" style="76"/>
    <col min="7680" max="7680" width="11" style="76" customWidth="1"/>
    <col min="7681" max="7681" width="6" style="76" customWidth="1"/>
    <col min="7682" max="7682" width="10.5" style="76" customWidth="1"/>
    <col min="7683" max="7683" width="43" style="76" customWidth="1"/>
    <col min="7684" max="7686" width="9" style="76"/>
    <col min="7687" max="7689" width="9.5" style="76" customWidth="1"/>
    <col min="7690" max="7692" width="9.58203125" style="76" customWidth="1"/>
    <col min="7693" max="7693" width="10.58203125" style="76" customWidth="1"/>
    <col min="7694" max="7694" width="14.58203125" style="76" customWidth="1"/>
    <col min="7695" max="7695" width="9" style="76"/>
    <col min="7696" max="7696" width="12.5" style="76" customWidth="1"/>
    <col min="7697" max="7697" width="9" style="76"/>
    <col min="7698" max="7698" width="13.08203125" style="76" customWidth="1"/>
    <col min="7699" max="7699" width="9" style="76"/>
    <col min="7700" max="7700" width="14.25" style="76" customWidth="1"/>
    <col min="7701" max="7701" width="9" style="76"/>
    <col min="7702" max="7702" width="13.08203125" style="76" customWidth="1"/>
    <col min="7703" max="7703" width="15.08203125" style="76" customWidth="1"/>
    <col min="7704" max="7935" width="9" style="76"/>
    <col min="7936" max="7936" width="11" style="76" customWidth="1"/>
    <col min="7937" max="7937" width="6" style="76" customWidth="1"/>
    <col min="7938" max="7938" width="10.5" style="76" customWidth="1"/>
    <col min="7939" max="7939" width="43" style="76" customWidth="1"/>
    <col min="7940" max="7942" width="9" style="76"/>
    <col min="7943" max="7945" width="9.5" style="76" customWidth="1"/>
    <col min="7946" max="7948" width="9.58203125" style="76" customWidth="1"/>
    <col min="7949" max="7949" width="10.58203125" style="76" customWidth="1"/>
    <col min="7950" max="7950" width="14.58203125" style="76" customWidth="1"/>
    <col min="7951" max="7951" width="9" style="76"/>
    <col min="7952" max="7952" width="12.5" style="76" customWidth="1"/>
    <col min="7953" max="7953" width="9" style="76"/>
    <col min="7954" max="7954" width="13.08203125" style="76" customWidth="1"/>
    <col min="7955" max="7955" width="9" style="76"/>
    <col min="7956" max="7956" width="14.25" style="76" customWidth="1"/>
    <col min="7957" max="7957" width="9" style="76"/>
    <col min="7958" max="7958" width="13.08203125" style="76" customWidth="1"/>
    <col min="7959" max="7959" width="15.08203125" style="76" customWidth="1"/>
    <col min="7960" max="8191" width="9" style="76"/>
    <col min="8192" max="8192" width="11" style="76" customWidth="1"/>
    <col min="8193" max="8193" width="6" style="76" customWidth="1"/>
    <col min="8194" max="8194" width="10.5" style="76" customWidth="1"/>
    <col min="8195" max="8195" width="43" style="76" customWidth="1"/>
    <col min="8196" max="8198" width="9" style="76"/>
    <col min="8199" max="8201" width="9.5" style="76" customWidth="1"/>
    <col min="8202" max="8204" width="9.58203125" style="76" customWidth="1"/>
    <col min="8205" max="8205" width="10.58203125" style="76" customWidth="1"/>
    <col min="8206" max="8206" width="14.58203125" style="76" customWidth="1"/>
    <col min="8207" max="8207" width="9" style="76"/>
    <col min="8208" max="8208" width="12.5" style="76" customWidth="1"/>
    <col min="8209" max="8209" width="9" style="76"/>
    <col min="8210" max="8210" width="13.08203125" style="76" customWidth="1"/>
    <col min="8211" max="8211" width="9" style="76"/>
    <col min="8212" max="8212" width="14.25" style="76" customWidth="1"/>
    <col min="8213" max="8213" width="9" style="76"/>
    <col min="8214" max="8214" width="13.08203125" style="76" customWidth="1"/>
    <col min="8215" max="8215" width="15.08203125" style="76" customWidth="1"/>
    <col min="8216" max="8447" width="9" style="76"/>
    <col min="8448" max="8448" width="11" style="76" customWidth="1"/>
    <col min="8449" max="8449" width="6" style="76" customWidth="1"/>
    <col min="8450" max="8450" width="10.5" style="76" customWidth="1"/>
    <col min="8451" max="8451" width="43" style="76" customWidth="1"/>
    <col min="8452" max="8454" width="9" style="76"/>
    <col min="8455" max="8457" width="9.5" style="76" customWidth="1"/>
    <col min="8458" max="8460" width="9.58203125" style="76" customWidth="1"/>
    <col min="8461" max="8461" width="10.58203125" style="76" customWidth="1"/>
    <col min="8462" max="8462" width="14.58203125" style="76" customWidth="1"/>
    <col min="8463" max="8463" width="9" style="76"/>
    <col min="8464" max="8464" width="12.5" style="76" customWidth="1"/>
    <col min="8465" max="8465" width="9" style="76"/>
    <col min="8466" max="8466" width="13.08203125" style="76" customWidth="1"/>
    <col min="8467" max="8467" width="9" style="76"/>
    <col min="8468" max="8468" width="14.25" style="76" customWidth="1"/>
    <col min="8469" max="8469" width="9" style="76"/>
    <col min="8470" max="8470" width="13.08203125" style="76" customWidth="1"/>
    <col min="8471" max="8471" width="15.08203125" style="76" customWidth="1"/>
    <col min="8472" max="8703" width="9" style="76"/>
    <col min="8704" max="8704" width="11" style="76" customWidth="1"/>
    <col min="8705" max="8705" width="6" style="76" customWidth="1"/>
    <col min="8706" max="8706" width="10.5" style="76" customWidth="1"/>
    <col min="8707" max="8707" width="43" style="76" customWidth="1"/>
    <col min="8708" max="8710" width="9" style="76"/>
    <col min="8711" max="8713" width="9.5" style="76" customWidth="1"/>
    <col min="8714" max="8716" width="9.58203125" style="76" customWidth="1"/>
    <col min="8717" max="8717" width="10.58203125" style="76" customWidth="1"/>
    <col min="8718" max="8718" width="14.58203125" style="76" customWidth="1"/>
    <col min="8719" max="8719" width="9" style="76"/>
    <col min="8720" max="8720" width="12.5" style="76" customWidth="1"/>
    <col min="8721" max="8721" width="9" style="76"/>
    <col min="8722" max="8722" width="13.08203125" style="76" customWidth="1"/>
    <col min="8723" max="8723" width="9" style="76"/>
    <col min="8724" max="8724" width="14.25" style="76" customWidth="1"/>
    <col min="8725" max="8725" width="9" style="76"/>
    <col min="8726" max="8726" width="13.08203125" style="76" customWidth="1"/>
    <col min="8727" max="8727" width="15.08203125" style="76" customWidth="1"/>
    <col min="8728" max="8959" width="9" style="76"/>
    <col min="8960" max="8960" width="11" style="76" customWidth="1"/>
    <col min="8961" max="8961" width="6" style="76" customWidth="1"/>
    <col min="8962" max="8962" width="10.5" style="76" customWidth="1"/>
    <col min="8963" max="8963" width="43" style="76" customWidth="1"/>
    <col min="8964" max="8966" width="9" style="76"/>
    <col min="8967" max="8969" width="9.5" style="76" customWidth="1"/>
    <col min="8970" max="8972" width="9.58203125" style="76" customWidth="1"/>
    <col min="8973" max="8973" width="10.58203125" style="76" customWidth="1"/>
    <col min="8974" max="8974" width="14.58203125" style="76" customWidth="1"/>
    <col min="8975" max="8975" width="9" style="76"/>
    <col min="8976" max="8976" width="12.5" style="76" customWidth="1"/>
    <col min="8977" max="8977" width="9" style="76"/>
    <col min="8978" max="8978" width="13.08203125" style="76" customWidth="1"/>
    <col min="8979" max="8979" width="9" style="76"/>
    <col min="8980" max="8980" width="14.25" style="76" customWidth="1"/>
    <col min="8981" max="8981" width="9" style="76"/>
    <col min="8982" max="8982" width="13.08203125" style="76" customWidth="1"/>
    <col min="8983" max="8983" width="15.08203125" style="76" customWidth="1"/>
    <col min="8984" max="9215" width="9" style="76"/>
    <col min="9216" max="9216" width="11" style="76" customWidth="1"/>
    <col min="9217" max="9217" width="6" style="76" customWidth="1"/>
    <col min="9218" max="9218" width="10.5" style="76" customWidth="1"/>
    <col min="9219" max="9219" width="43" style="76" customWidth="1"/>
    <col min="9220" max="9222" width="9" style="76"/>
    <col min="9223" max="9225" width="9.5" style="76" customWidth="1"/>
    <col min="9226" max="9228" width="9.58203125" style="76" customWidth="1"/>
    <col min="9229" max="9229" width="10.58203125" style="76" customWidth="1"/>
    <col min="9230" max="9230" width="14.58203125" style="76" customWidth="1"/>
    <col min="9231" max="9231" width="9" style="76"/>
    <col min="9232" max="9232" width="12.5" style="76" customWidth="1"/>
    <col min="9233" max="9233" width="9" style="76"/>
    <col min="9234" max="9234" width="13.08203125" style="76" customWidth="1"/>
    <col min="9235" max="9235" width="9" style="76"/>
    <col min="9236" max="9236" width="14.25" style="76" customWidth="1"/>
    <col min="9237" max="9237" width="9" style="76"/>
    <col min="9238" max="9238" width="13.08203125" style="76" customWidth="1"/>
    <col min="9239" max="9239" width="15.08203125" style="76" customWidth="1"/>
    <col min="9240" max="9471" width="9" style="76"/>
    <col min="9472" max="9472" width="11" style="76" customWidth="1"/>
    <col min="9473" max="9473" width="6" style="76" customWidth="1"/>
    <col min="9474" max="9474" width="10.5" style="76" customWidth="1"/>
    <col min="9475" max="9475" width="43" style="76" customWidth="1"/>
    <col min="9476" max="9478" width="9" style="76"/>
    <col min="9479" max="9481" width="9.5" style="76" customWidth="1"/>
    <col min="9482" max="9484" width="9.58203125" style="76" customWidth="1"/>
    <col min="9485" max="9485" width="10.58203125" style="76" customWidth="1"/>
    <col min="9486" max="9486" width="14.58203125" style="76" customWidth="1"/>
    <col min="9487" max="9487" width="9" style="76"/>
    <col min="9488" max="9488" width="12.5" style="76" customWidth="1"/>
    <col min="9489" max="9489" width="9" style="76"/>
    <col min="9490" max="9490" width="13.08203125" style="76" customWidth="1"/>
    <col min="9491" max="9491" width="9" style="76"/>
    <col min="9492" max="9492" width="14.25" style="76" customWidth="1"/>
    <col min="9493" max="9493" width="9" style="76"/>
    <col min="9494" max="9494" width="13.08203125" style="76" customWidth="1"/>
    <col min="9495" max="9495" width="15.08203125" style="76" customWidth="1"/>
    <col min="9496" max="9727" width="9" style="76"/>
    <col min="9728" max="9728" width="11" style="76" customWidth="1"/>
    <col min="9729" max="9729" width="6" style="76" customWidth="1"/>
    <col min="9730" max="9730" width="10.5" style="76" customWidth="1"/>
    <col min="9731" max="9731" width="43" style="76" customWidth="1"/>
    <col min="9732" max="9734" width="9" style="76"/>
    <col min="9735" max="9737" width="9.5" style="76" customWidth="1"/>
    <col min="9738" max="9740" width="9.58203125" style="76" customWidth="1"/>
    <col min="9741" max="9741" width="10.58203125" style="76" customWidth="1"/>
    <col min="9742" max="9742" width="14.58203125" style="76" customWidth="1"/>
    <col min="9743" max="9743" width="9" style="76"/>
    <col min="9744" max="9744" width="12.5" style="76" customWidth="1"/>
    <col min="9745" max="9745" width="9" style="76"/>
    <col min="9746" max="9746" width="13.08203125" style="76" customWidth="1"/>
    <col min="9747" max="9747" width="9" style="76"/>
    <col min="9748" max="9748" width="14.25" style="76" customWidth="1"/>
    <col min="9749" max="9749" width="9" style="76"/>
    <col min="9750" max="9750" width="13.08203125" style="76" customWidth="1"/>
    <col min="9751" max="9751" width="15.08203125" style="76" customWidth="1"/>
    <col min="9752" max="9983" width="9" style="76"/>
    <col min="9984" max="9984" width="11" style="76" customWidth="1"/>
    <col min="9985" max="9985" width="6" style="76" customWidth="1"/>
    <col min="9986" max="9986" width="10.5" style="76" customWidth="1"/>
    <col min="9987" max="9987" width="43" style="76" customWidth="1"/>
    <col min="9988" max="9990" width="9" style="76"/>
    <col min="9991" max="9993" width="9.5" style="76" customWidth="1"/>
    <col min="9994" max="9996" width="9.58203125" style="76" customWidth="1"/>
    <col min="9997" max="9997" width="10.58203125" style="76" customWidth="1"/>
    <col min="9998" max="9998" width="14.58203125" style="76" customWidth="1"/>
    <col min="9999" max="9999" width="9" style="76"/>
    <col min="10000" max="10000" width="12.5" style="76" customWidth="1"/>
    <col min="10001" max="10001" width="9" style="76"/>
    <col min="10002" max="10002" width="13.08203125" style="76" customWidth="1"/>
    <col min="10003" max="10003" width="9" style="76"/>
    <col min="10004" max="10004" width="14.25" style="76" customWidth="1"/>
    <col min="10005" max="10005" width="9" style="76"/>
    <col min="10006" max="10006" width="13.08203125" style="76" customWidth="1"/>
    <col min="10007" max="10007" width="15.08203125" style="76" customWidth="1"/>
    <col min="10008" max="10239" width="9" style="76"/>
    <col min="10240" max="10240" width="11" style="76" customWidth="1"/>
    <col min="10241" max="10241" width="6" style="76" customWidth="1"/>
    <col min="10242" max="10242" width="10.5" style="76" customWidth="1"/>
    <col min="10243" max="10243" width="43" style="76" customWidth="1"/>
    <col min="10244" max="10246" width="9" style="76"/>
    <col min="10247" max="10249" width="9.5" style="76" customWidth="1"/>
    <col min="10250" max="10252" width="9.58203125" style="76" customWidth="1"/>
    <col min="10253" max="10253" width="10.58203125" style="76" customWidth="1"/>
    <col min="10254" max="10254" width="14.58203125" style="76" customWidth="1"/>
    <col min="10255" max="10255" width="9" style="76"/>
    <col min="10256" max="10256" width="12.5" style="76" customWidth="1"/>
    <col min="10257" max="10257" width="9" style="76"/>
    <col min="10258" max="10258" width="13.08203125" style="76" customWidth="1"/>
    <col min="10259" max="10259" width="9" style="76"/>
    <col min="10260" max="10260" width="14.25" style="76" customWidth="1"/>
    <col min="10261" max="10261" width="9" style="76"/>
    <col min="10262" max="10262" width="13.08203125" style="76" customWidth="1"/>
    <col min="10263" max="10263" width="15.08203125" style="76" customWidth="1"/>
    <col min="10264" max="10495" width="9" style="76"/>
    <col min="10496" max="10496" width="11" style="76" customWidth="1"/>
    <col min="10497" max="10497" width="6" style="76" customWidth="1"/>
    <col min="10498" max="10498" width="10.5" style="76" customWidth="1"/>
    <col min="10499" max="10499" width="43" style="76" customWidth="1"/>
    <col min="10500" max="10502" width="9" style="76"/>
    <col min="10503" max="10505" width="9.5" style="76" customWidth="1"/>
    <col min="10506" max="10508" width="9.58203125" style="76" customWidth="1"/>
    <col min="10509" max="10509" width="10.58203125" style="76" customWidth="1"/>
    <col min="10510" max="10510" width="14.58203125" style="76" customWidth="1"/>
    <col min="10511" max="10511" width="9" style="76"/>
    <col min="10512" max="10512" width="12.5" style="76" customWidth="1"/>
    <col min="10513" max="10513" width="9" style="76"/>
    <col min="10514" max="10514" width="13.08203125" style="76" customWidth="1"/>
    <col min="10515" max="10515" width="9" style="76"/>
    <col min="10516" max="10516" width="14.25" style="76" customWidth="1"/>
    <col min="10517" max="10517" width="9" style="76"/>
    <col min="10518" max="10518" width="13.08203125" style="76" customWidth="1"/>
    <col min="10519" max="10519" width="15.08203125" style="76" customWidth="1"/>
    <col min="10520" max="10751" width="9" style="76"/>
    <col min="10752" max="10752" width="11" style="76" customWidth="1"/>
    <col min="10753" max="10753" width="6" style="76" customWidth="1"/>
    <col min="10754" max="10754" width="10.5" style="76" customWidth="1"/>
    <col min="10755" max="10755" width="43" style="76" customWidth="1"/>
    <col min="10756" max="10758" width="9" style="76"/>
    <col min="10759" max="10761" width="9.5" style="76" customWidth="1"/>
    <col min="10762" max="10764" width="9.58203125" style="76" customWidth="1"/>
    <col min="10765" max="10765" width="10.58203125" style="76" customWidth="1"/>
    <col min="10766" max="10766" width="14.58203125" style="76" customWidth="1"/>
    <col min="10767" max="10767" width="9" style="76"/>
    <col min="10768" max="10768" width="12.5" style="76" customWidth="1"/>
    <col min="10769" max="10769" width="9" style="76"/>
    <col min="10770" max="10770" width="13.08203125" style="76" customWidth="1"/>
    <col min="10771" max="10771" width="9" style="76"/>
    <col min="10772" max="10772" width="14.25" style="76" customWidth="1"/>
    <col min="10773" max="10773" width="9" style="76"/>
    <col min="10774" max="10774" width="13.08203125" style="76" customWidth="1"/>
    <col min="10775" max="10775" width="15.08203125" style="76" customWidth="1"/>
    <col min="10776" max="11007" width="9" style="76"/>
    <col min="11008" max="11008" width="11" style="76" customWidth="1"/>
    <col min="11009" max="11009" width="6" style="76" customWidth="1"/>
    <col min="11010" max="11010" width="10.5" style="76" customWidth="1"/>
    <col min="11011" max="11011" width="43" style="76" customWidth="1"/>
    <col min="11012" max="11014" width="9" style="76"/>
    <col min="11015" max="11017" width="9.5" style="76" customWidth="1"/>
    <col min="11018" max="11020" width="9.58203125" style="76" customWidth="1"/>
    <col min="11021" max="11021" width="10.58203125" style="76" customWidth="1"/>
    <col min="11022" max="11022" width="14.58203125" style="76" customWidth="1"/>
    <col min="11023" max="11023" width="9" style="76"/>
    <col min="11024" max="11024" width="12.5" style="76" customWidth="1"/>
    <col min="11025" max="11025" width="9" style="76"/>
    <col min="11026" max="11026" width="13.08203125" style="76" customWidth="1"/>
    <col min="11027" max="11027" width="9" style="76"/>
    <col min="11028" max="11028" width="14.25" style="76" customWidth="1"/>
    <col min="11029" max="11029" width="9" style="76"/>
    <col min="11030" max="11030" width="13.08203125" style="76" customWidth="1"/>
    <col min="11031" max="11031" width="15.08203125" style="76" customWidth="1"/>
    <col min="11032" max="11263" width="9" style="76"/>
    <col min="11264" max="11264" width="11" style="76" customWidth="1"/>
    <col min="11265" max="11265" width="6" style="76" customWidth="1"/>
    <col min="11266" max="11266" width="10.5" style="76" customWidth="1"/>
    <col min="11267" max="11267" width="43" style="76" customWidth="1"/>
    <col min="11268" max="11270" width="9" style="76"/>
    <col min="11271" max="11273" width="9.5" style="76" customWidth="1"/>
    <col min="11274" max="11276" width="9.58203125" style="76" customWidth="1"/>
    <col min="11277" max="11277" width="10.58203125" style="76" customWidth="1"/>
    <col min="11278" max="11278" width="14.58203125" style="76" customWidth="1"/>
    <col min="11279" max="11279" width="9" style="76"/>
    <col min="11280" max="11280" width="12.5" style="76" customWidth="1"/>
    <col min="11281" max="11281" width="9" style="76"/>
    <col min="11282" max="11282" width="13.08203125" style="76" customWidth="1"/>
    <col min="11283" max="11283" width="9" style="76"/>
    <col min="11284" max="11284" width="14.25" style="76" customWidth="1"/>
    <col min="11285" max="11285" width="9" style="76"/>
    <col min="11286" max="11286" width="13.08203125" style="76" customWidth="1"/>
    <col min="11287" max="11287" width="15.08203125" style="76" customWidth="1"/>
    <col min="11288" max="11519" width="9" style="76"/>
    <col min="11520" max="11520" width="11" style="76" customWidth="1"/>
    <col min="11521" max="11521" width="6" style="76" customWidth="1"/>
    <col min="11522" max="11522" width="10.5" style="76" customWidth="1"/>
    <col min="11523" max="11523" width="43" style="76" customWidth="1"/>
    <col min="11524" max="11526" width="9" style="76"/>
    <col min="11527" max="11529" width="9.5" style="76" customWidth="1"/>
    <col min="11530" max="11532" width="9.58203125" style="76" customWidth="1"/>
    <col min="11533" max="11533" width="10.58203125" style="76" customWidth="1"/>
    <col min="11534" max="11534" width="14.58203125" style="76" customWidth="1"/>
    <col min="11535" max="11535" width="9" style="76"/>
    <col min="11536" max="11536" width="12.5" style="76" customWidth="1"/>
    <col min="11537" max="11537" width="9" style="76"/>
    <col min="11538" max="11538" width="13.08203125" style="76" customWidth="1"/>
    <col min="11539" max="11539" width="9" style="76"/>
    <col min="11540" max="11540" width="14.25" style="76" customWidth="1"/>
    <col min="11541" max="11541" width="9" style="76"/>
    <col min="11542" max="11542" width="13.08203125" style="76" customWidth="1"/>
    <col min="11543" max="11543" width="15.08203125" style="76" customWidth="1"/>
    <col min="11544" max="11775" width="9" style="76"/>
    <col min="11776" max="11776" width="11" style="76" customWidth="1"/>
    <col min="11777" max="11777" width="6" style="76" customWidth="1"/>
    <col min="11778" max="11778" width="10.5" style="76" customWidth="1"/>
    <col min="11779" max="11779" width="43" style="76" customWidth="1"/>
    <col min="11780" max="11782" width="9" style="76"/>
    <col min="11783" max="11785" width="9.5" style="76" customWidth="1"/>
    <col min="11786" max="11788" width="9.58203125" style="76" customWidth="1"/>
    <col min="11789" max="11789" width="10.58203125" style="76" customWidth="1"/>
    <col min="11790" max="11790" width="14.58203125" style="76" customWidth="1"/>
    <col min="11791" max="11791" width="9" style="76"/>
    <col min="11792" max="11792" width="12.5" style="76" customWidth="1"/>
    <col min="11793" max="11793" width="9" style="76"/>
    <col min="11794" max="11794" width="13.08203125" style="76" customWidth="1"/>
    <col min="11795" max="11795" width="9" style="76"/>
    <col min="11796" max="11796" width="14.25" style="76" customWidth="1"/>
    <col min="11797" max="11797" width="9" style="76"/>
    <col min="11798" max="11798" width="13.08203125" style="76" customWidth="1"/>
    <col min="11799" max="11799" width="15.08203125" style="76" customWidth="1"/>
    <col min="11800" max="12031" width="9" style="76"/>
    <col min="12032" max="12032" width="11" style="76" customWidth="1"/>
    <col min="12033" max="12033" width="6" style="76" customWidth="1"/>
    <col min="12034" max="12034" width="10.5" style="76" customWidth="1"/>
    <col min="12035" max="12035" width="43" style="76" customWidth="1"/>
    <col min="12036" max="12038" width="9" style="76"/>
    <col min="12039" max="12041" width="9.5" style="76" customWidth="1"/>
    <col min="12042" max="12044" width="9.58203125" style="76" customWidth="1"/>
    <col min="12045" max="12045" width="10.58203125" style="76" customWidth="1"/>
    <col min="12046" max="12046" width="14.58203125" style="76" customWidth="1"/>
    <col min="12047" max="12047" width="9" style="76"/>
    <col min="12048" max="12048" width="12.5" style="76" customWidth="1"/>
    <col min="12049" max="12049" width="9" style="76"/>
    <col min="12050" max="12050" width="13.08203125" style="76" customWidth="1"/>
    <col min="12051" max="12051" width="9" style="76"/>
    <col min="12052" max="12052" width="14.25" style="76" customWidth="1"/>
    <col min="12053" max="12053" width="9" style="76"/>
    <col min="12054" max="12054" width="13.08203125" style="76" customWidth="1"/>
    <col min="12055" max="12055" width="15.08203125" style="76" customWidth="1"/>
    <col min="12056" max="12287" width="9" style="76"/>
    <col min="12288" max="12288" width="11" style="76" customWidth="1"/>
    <col min="12289" max="12289" width="6" style="76" customWidth="1"/>
    <col min="12290" max="12290" width="10.5" style="76" customWidth="1"/>
    <col min="12291" max="12291" width="43" style="76" customWidth="1"/>
    <col min="12292" max="12294" width="9" style="76"/>
    <col min="12295" max="12297" width="9.5" style="76" customWidth="1"/>
    <col min="12298" max="12300" width="9.58203125" style="76" customWidth="1"/>
    <col min="12301" max="12301" width="10.58203125" style="76" customWidth="1"/>
    <col min="12302" max="12302" width="14.58203125" style="76" customWidth="1"/>
    <col min="12303" max="12303" width="9" style="76"/>
    <col min="12304" max="12304" width="12.5" style="76" customWidth="1"/>
    <col min="12305" max="12305" width="9" style="76"/>
    <col min="12306" max="12306" width="13.08203125" style="76" customWidth="1"/>
    <col min="12307" max="12307" width="9" style="76"/>
    <col min="12308" max="12308" width="14.25" style="76" customWidth="1"/>
    <col min="12309" max="12309" width="9" style="76"/>
    <col min="12310" max="12310" width="13.08203125" style="76" customWidth="1"/>
    <col min="12311" max="12311" width="15.08203125" style="76" customWidth="1"/>
    <col min="12312" max="12543" width="9" style="76"/>
    <col min="12544" max="12544" width="11" style="76" customWidth="1"/>
    <col min="12545" max="12545" width="6" style="76" customWidth="1"/>
    <col min="12546" max="12546" width="10.5" style="76" customWidth="1"/>
    <col min="12547" max="12547" width="43" style="76" customWidth="1"/>
    <col min="12548" max="12550" width="9" style="76"/>
    <col min="12551" max="12553" width="9.5" style="76" customWidth="1"/>
    <col min="12554" max="12556" width="9.58203125" style="76" customWidth="1"/>
    <col min="12557" max="12557" width="10.58203125" style="76" customWidth="1"/>
    <col min="12558" max="12558" width="14.58203125" style="76" customWidth="1"/>
    <col min="12559" max="12559" width="9" style="76"/>
    <col min="12560" max="12560" width="12.5" style="76" customWidth="1"/>
    <col min="12561" max="12561" width="9" style="76"/>
    <col min="12562" max="12562" width="13.08203125" style="76" customWidth="1"/>
    <col min="12563" max="12563" width="9" style="76"/>
    <col min="12564" max="12564" width="14.25" style="76" customWidth="1"/>
    <col min="12565" max="12565" width="9" style="76"/>
    <col min="12566" max="12566" width="13.08203125" style="76" customWidth="1"/>
    <col min="12567" max="12567" width="15.08203125" style="76" customWidth="1"/>
    <col min="12568" max="12799" width="9" style="76"/>
    <col min="12800" max="12800" width="11" style="76" customWidth="1"/>
    <col min="12801" max="12801" width="6" style="76" customWidth="1"/>
    <col min="12802" max="12802" width="10.5" style="76" customWidth="1"/>
    <col min="12803" max="12803" width="43" style="76" customWidth="1"/>
    <col min="12804" max="12806" width="9" style="76"/>
    <col min="12807" max="12809" width="9.5" style="76" customWidth="1"/>
    <col min="12810" max="12812" width="9.58203125" style="76" customWidth="1"/>
    <col min="12813" max="12813" width="10.58203125" style="76" customWidth="1"/>
    <col min="12814" max="12814" width="14.58203125" style="76" customWidth="1"/>
    <col min="12815" max="12815" width="9" style="76"/>
    <col min="12816" max="12816" width="12.5" style="76" customWidth="1"/>
    <col min="12817" max="12817" width="9" style="76"/>
    <col min="12818" max="12818" width="13.08203125" style="76" customWidth="1"/>
    <col min="12819" max="12819" width="9" style="76"/>
    <col min="12820" max="12820" width="14.25" style="76" customWidth="1"/>
    <col min="12821" max="12821" width="9" style="76"/>
    <col min="12822" max="12822" width="13.08203125" style="76" customWidth="1"/>
    <col min="12823" max="12823" width="15.08203125" style="76" customWidth="1"/>
    <col min="12824" max="13055" width="9" style="76"/>
    <col min="13056" max="13056" width="11" style="76" customWidth="1"/>
    <col min="13057" max="13057" width="6" style="76" customWidth="1"/>
    <col min="13058" max="13058" width="10.5" style="76" customWidth="1"/>
    <col min="13059" max="13059" width="43" style="76" customWidth="1"/>
    <col min="13060" max="13062" width="9" style="76"/>
    <col min="13063" max="13065" width="9.5" style="76" customWidth="1"/>
    <col min="13066" max="13068" width="9.58203125" style="76" customWidth="1"/>
    <col min="13069" max="13069" width="10.58203125" style="76" customWidth="1"/>
    <col min="13070" max="13070" width="14.58203125" style="76" customWidth="1"/>
    <col min="13071" max="13071" width="9" style="76"/>
    <col min="13072" max="13072" width="12.5" style="76" customWidth="1"/>
    <col min="13073" max="13073" width="9" style="76"/>
    <col min="13074" max="13074" width="13.08203125" style="76" customWidth="1"/>
    <col min="13075" max="13075" width="9" style="76"/>
    <col min="13076" max="13076" width="14.25" style="76" customWidth="1"/>
    <col min="13077" max="13077" width="9" style="76"/>
    <col min="13078" max="13078" width="13.08203125" style="76" customWidth="1"/>
    <col min="13079" max="13079" width="15.08203125" style="76" customWidth="1"/>
    <col min="13080" max="13311" width="9" style="76"/>
    <col min="13312" max="13312" width="11" style="76" customWidth="1"/>
    <col min="13313" max="13313" width="6" style="76" customWidth="1"/>
    <col min="13314" max="13314" width="10.5" style="76" customWidth="1"/>
    <col min="13315" max="13315" width="43" style="76" customWidth="1"/>
    <col min="13316" max="13318" width="9" style="76"/>
    <col min="13319" max="13321" width="9.5" style="76" customWidth="1"/>
    <col min="13322" max="13324" width="9.58203125" style="76" customWidth="1"/>
    <col min="13325" max="13325" width="10.58203125" style="76" customWidth="1"/>
    <col min="13326" max="13326" width="14.58203125" style="76" customWidth="1"/>
    <col min="13327" max="13327" width="9" style="76"/>
    <col min="13328" max="13328" width="12.5" style="76" customWidth="1"/>
    <col min="13329" max="13329" width="9" style="76"/>
    <col min="13330" max="13330" width="13.08203125" style="76" customWidth="1"/>
    <col min="13331" max="13331" width="9" style="76"/>
    <col min="13332" max="13332" width="14.25" style="76" customWidth="1"/>
    <col min="13333" max="13333" width="9" style="76"/>
    <col min="13334" max="13334" width="13.08203125" style="76" customWidth="1"/>
    <col min="13335" max="13335" width="15.08203125" style="76" customWidth="1"/>
    <col min="13336" max="13567" width="9" style="76"/>
    <col min="13568" max="13568" width="11" style="76" customWidth="1"/>
    <col min="13569" max="13569" width="6" style="76" customWidth="1"/>
    <col min="13570" max="13570" width="10.5" style="76" customWidth="1"/>
    <col min="13571" max="13571" width="43" style="76" customWidth="1"/>
    <col min="13572" max="13574" width="9" style="76"/>
    <col min="13575" max="13577" width="9.5" style="76" customWidth="1"/>
    <col min="13578" max="13580" width="9.58203125" style="76" customWidth="1"/>
    <col min="13581" max="13581" width="10.58203125" style="76" customWidth="1"/>
    <col min="13582" max="13582" width="14.58203125" style="76" customWidth="1"/>
    <col min="13583" max="13583" width="9" style="76"/>
    <col min="13584" max="13584" width="12.5" style="76" customWidth="1"/>
    <col min="13585" max="13585" width="9" style="76"/>
    <col min="13586" max="13586" width="13.08203125" style="76" customWidth="1"/>
    <col min="13587" max="13587" width="9" style="76"/>
    <col min="13588" max="13588" width="14.25" style="76" customWidth="1"/>
    <col min="13589" max="13589" width="9" style="76"/>
    <col min="13590" max="13590" width="13.08203125" style="76" customWidth="1"/>
    <col min="13591" max="13591" width="15.08203125" style="76" customWidth="1"/>
    <col min="13592" max="13823" width="9" style="76"/>
    <col min="13824" max="13824" width="11" style="76" customWidth="1"/>
    <col min="13825" max="13825" width="6" style="76" customWidth="1"/>
    <col min="13826" max="13826" width="10.5" style="76" customWidth="1"/>
    <col min="13827" max="13827" width="43" style="76" customWidth="1"/>
    <col min="13828" max="13830" width="9" style="76"/>
    <col min="13831" max="13833" width="9.5" style="76" customWidth="1"/>
    <col min="13834" max="13836" width="9.58203125" style="76" customWidth="1"/>
    <col min="13837" max="13837" width="10.58203125" style="76" customWidth="1"/>
    <col min="13838" max="13838" width="14.58203125" style="76" customWidth="1"/>
    <col min="13839" max="13839" width="9" style="76"/>
    <col min="13840" max="13840" width="12.5" style="76" customWidth="1"/>
    <col min="13841" max="13841" width="9" style="76"/>
    <col min="13842" max="13842" width="13.08203125" style="76" customWidth="1"/>
    <col min="13843" max="13843" width="9" style="76"/>
    <col min="13844" max="13844" width="14.25" style="76" customWidth="1"/>
    <col min="13845" max="13845" width="9" style="76"/>
    <col min="13846" max="13846" width="13.08203125" style="76" customWidth="1"/>
    <col min="13847" max="13847" width="15.08203125" style="76" customWidth="1"/>
    <col min="13848" max="14079" width="9" style="76"/>
    <col min="14080" max="14080" width="11" style="76" customWidth="1"/>
    <col min="14081" max="14081" width="6" style="76" customWidth="1"/>
    <col min="14082" max="14082" width="10.5" style="76" customWidth="1"/>
    <col min="14083" max="14083" width="43" style="76" customWidth="1"/>
    <col min="14084" max="14086" width="9" style="76"/>
    <col min="14087" max="14089" width="9.5" style="76" customWidth="1"/>
    <col min="14090" max="14092" width="9.58203125" style="76" customWidth="1"/>
    <col min="14093" max="14093" width="10.58203125" style="76" customWidth="1"/>
    <col min="14094" max="14094" width="14.58203125" style="76" customWidth="1"/>
    <col min="14095" max="14095" width="9" style="76"/>
    <col min="14096" max="14096" width="12.5" style="76" customWidth="1"/>
    <col min="14097" max="14097" width="9" style="76"/>
    <col min="14098" max="14098" width="13.08203125" style="76" customWidth="1"/>
    <col min="14099" max="14099" width="9" style="76"/>
    <col min="14100" max="14100" width="14.25" style="76" customWidth="1"/>
    <col min="14101" max="14101" width="9" style="76"/>
    <col min="14102" max="14102" width="13.08203125" style="76" customWidth="1"/>
    <col min="14103" max="14103" width="15.08203125" style="76" customWidth="1"/>
    <col min="14104" max="14335" width="9" style="76"/>
    <col min="14336" max="14336" width="11" style="76" customWidth="1"/>
    <col min="14337" max="14337" width="6" style="76" customWidth="1"/>
    <col min="14338" max="14338" width="10.5" style="76" customWidth="1"/>
    <col min="14339" max="14339" width="43" style="76" customWidth="1"/>
    <col min="14340" max="14342" width="9" style="76"/>
    <col min="14343" max="14345" width="9.5" style="76" customWidth="1"/>
    <col min="14346" max="14348" width="9.58203125" style="76" customWidth="1"/>
    <col min="14349" max="14349" width="10.58203125" style="76" customWidth="1"/>
    <col min="14350" max="14350" width="14.58203125" style="76" customWidth="1"/>
    <col min="14351" max="14351" width="9" style="76"/>
    <col min="14352" max="14352" width="12.5" style="76" customWidth="1"/>
    <col min="14353" max="14353" width="9" style="76"/>
    <col min="14354" max="14354" width="13.08203125" style="76" customWidth="1"/>
    <col min="14355" max="14355" width="9" style="76"/>
    <col min="14356" max="14356" width="14.25" style="76" customWidth="1"/>
    <col min="14357" max="14357" width="9" style="76"/>
    <col min="14358" max="14358" width="13.08203125" style="76" customWidth="1"/>
    <col min="14359" max="14359" width="15.08203125" style="76" customWidth="1"/>
    <col min="14360" max="14591" width="9" style="76"/>
    <col min="14592" max="14592" width="11" style="76" customWidth="1"/>
    <col min="14593" max="14593" width="6" style="76" customWidth="1"/>
    <col min="14594" max="14594" width="10.5" style="76" customWidth="1"/>
    <col min="14595" max="14595" width="43" style="76" customWidth="1"/>
    <col min="14596" max="14598" width="9" style="76"/>
    <col min="14599" max="14601" width="9.5" style="76" customWidth="1"/>
    <col min="14602" max="14604" width="9.58203125" style="76" customWidth="1"/>
    <col min="14605" max="14605" width="10.58203125" style="76" customWidth="1"/>
    <col min="14606" max="14606" width="14.58203125" style="76" customWidth="1"/>
    <col min="14607" max="14607" width="9" style="76"/>
    <col min="14608" max="14608" width="12.5" style="76" customWidth="1"/>
    <col min="14609" max="14609" width="9" style="76"/>
    <col min="14610" max="14610" width="13.08203125" style="76" customWidth="1"/>
    <col min="14611" max="14611" width="9" style="76"/>
    <col min="14612" max="14612" width="14.25" style="76" customWidth="1"/>
    <col min="14613" max="14613" width="9" style="76"/>
    <col min="14614" max="14614" width="13.08203125" style="76" customWidth="1"/>
    <col min="14615" max="14615" width="15.08203125" style="76" customWidth="1"/>
    <col min="14616" max="14847" width="9" style="76"/>
    <col min="14848" max="14848" width="11" style="76" customWidth="1"/>
    <col min="14849" max="14849" width="6" style="76" customWidth="1"/>
    <col min="14850" max="14850" width="10.5" style="76" customWidth="1"/>
    <col min="14851" max="14851" width="43" style="76" customWidth="1"/>
    <col min="14852" max="14854" width="9" style="76"/>
    <col min="14855" max="14857" width="9.5" style="76" customWidth="1"/>
    <col min="14858" max="14860" width="9.58203125" style="76" customWidth="1"/>
    <col min="14861" max="14861" width="10.58203125" style="76" customWidth="1"/>
    <col min="14862" max="14862" width="14.58203125" style="76" customWidth="1"/>
    <col min="14863" max="14863" width="9" style="76"/>
    <col min="14864" max="14864" width="12.5" style="76" customWidth="1"/>
    <col min="14865" max="14865" width="9" style="76"/>
    <col min="14866" max="14866" width="13.08203125" style="76" customWidth="1"/>
    <col min="14867" max="14867" width="9" style="76"/>
    <col min="14868" max="14868" width="14.25" style="76" customWidth="1"/>
    <col min="14869" max="14869" width="9" style="76"/>
    <col min="14870" max="14870" width="13.08203125" style="76" customWidth="1"/>
    <col min="14871" max="14871" width="15.08203125" style="76" customWidth="1"/>
    <col min="14872" max="15103" width="9" style="76"/>
    <col min="15104" max="15104" width="11" style="76" customWidth="1"/>
    <col min="15105" max="15105" width="6" style="76" customWidth="1"/>
    <col min="15106" max="15106" width="10.5" style="76" customWidth="1"/>
    <col min="15107" max="15107" width="43" style="76" customWidth="1"/>
    <col min="15108" max="15110" width="9" style="76"/>
    <col min="15111" max="15113" width="9.5" style="76" customWidth="1"/>
    <col min="15114" max="15116" width="9.58203125" style="76" customWidth="1"/>
    <col min="15117" max="15117" width="10.58203125" style="76" customWidth="1"/>
    <col min="15118" max="15118" width="14.58203125" style="76" customWidth="1"/>
    <col min="15119" max="15119" width="9" style="76"/>
    <col min="15120" max="15120" width="12.5" style="76" customWidth="1"/>
    <col min="15121" max="15121" width="9" style="76"/>
    <col min="15122" max="15122" width="13.08203125" style="76" customWidth="1"/>
    <col min="15123" max="15123" width="9" style="76"/>
    <col min="15124" max="15124" width="14.25" style="76" customWidth="1"/>
    <col min="15125" max="15125" width="9" style="76"/>
    <col min="15126" max="15126" width="13.08203125" style="76" customWidth="1"/>
    <col min="15127" max="15127" width="15.08203125" style="76" customWidth="1"/>
    <col min="15128" max="15359" width="9" style="76"/>
    <col min="15360" max="15360" width="11" style="76" customWidth="1"/>
    <col min="15361" max="15361" width="6" style="76" customWidth="1"/>
    <col min="15362" max="15362" width="10.5" style="76" customWidth="1"/>
    <col min="15363" max="15363" width="43" style="76" customWidth="1"/>
    <col min="15364" max="15366" width="9" style="76"/>
    <col min="15367" max="15369" width="9.5" style="76" customWidth="1"/>
    <col min="15370" max="15372" width="9.58203125" style="76" customWidth="1"/>
    <col min="15373" max="15373" width="10.58203125" style="76" customWidth="1"/>
    <col min="15374" max="15374" width="14.58203125" style="76" customWidth="1"/>
    <col min="15375" max="15375" width="9" style="76"/>
    <col min="15376" max="15376" width="12.5" style="76" customWidth="1"/>
    <col min="15377" max="15377" width="9" style="76"/>
    <col min="15378" max="15378" width="13.08203125" style="76" customWidth="1"/>
    <col min="15379" max="15379" width="9" style="76"/>
    <col min="15380" max="15380" width="14.25" style="76" customWidth="1"/>
    <col min="15381" max="15381" width="9" style="76"/>
    <col min="15382" max="15382" width="13.08203125" style="76" customWidth="1"/>
    <col min="15383" max="15383" width="15.08203125" style="76" customWidth="1"/>
    <col min="15384" max="15615" width="9" style="76"/>
    <col min="15616" max="15616" width="11" style="76" customWidth="1"/>
    <col min="15617" max="15617" width="6" style="76" customWidth="1"/>
    <col min="15618" max="15618" width="10.5" style="76" customWidth="1"/>
    <col min="15619" max="15619" width="43" style="76" customWidth="1"/>
    <col min="15620" max="15622" width="9" style="76"/>
    <col min="15623" max="15625" width="9.5" style="76" customWidth="1"/>
    <col min="15626" max="15628" width="9.58203125" style="76" customWidth="1"/>
    <col min="15629" max="15629" width="10.58203125" style="76" customWidth="1"/>
    <col min="15630" max="15630" width="14.58203125" style="76" customWidth="1"/>
    <col min="15631" max="15631" width="9" style="76"/>
    <col min="15632" max="15632" width="12.5" style="76" customWidth="1"/>
    <col min="15633" max="15633" width="9" style="76"/>
    <col min="15634" max="15634" width="13.08203125" style="76" customWidth="1"/>
    <col min="15635" max="15635" width="9" style="76"/>
    <col min="15636" max="15636" width="14.25" style="76" customWidth="1"/>
    <col min="15637" max="15637" width="9" style="76"/>
    <col min="15638" max="15638" width="13.08203125" style="76" customWidth="1"/>
    <col min="15639" max="15639" width="15.08203125" style="76" customWidth="1"/>
    <col min="15640" max="15871" width="9" style="76"/>
    <col min="15872" max="15872" width="11" style="76" customWidth="1"/>
    <col min="15873" max="15873" width="6" style="76" customWidth="1"/>
    <col min="15874" max="15874" width="10.5" style="76" customWidth="1"/>
    <col min="15875" max="15875" width="43" style="76" customWidth="1"/>
    <col min="15876" max="15878" width="9" style="76"/>
    <col min="15879" max="15881" width="9.5" style="76" customWidth="1"/>
    <col min="15882" max="15884" width="9.58203125" style="76" customWidth="1"/>
    <col min="15885" max="15885" width="10.58203125" style="76" customWidth="1"/>
    <col min="15886" max="15886" width="14.58203125" style="76" customWidth="1"/>
    <col min="15887" max="15887" width="9" style="76"/>
    <col min="15888" max="15888" width="12.5" style="76" customWidth="1"/>
    <col min="15889" max="15889" width="9" style="76"/>
    <col min="15890" max="15890" width="13.08203125" style="76" customWidth="1"/>
    <col min="15891" max="15891" width="9" style="76"/>
    <col min="15892" max="15892" width="14.25" style="76" customWidth="1"/>
    <col min="15893" max="15893" width="9" style="76"/>
    <col min="15894" max="15894" width="13.08203125" style="76" customWidth="1"/>
    <col min="15895" max="15895" width="15.08203125" style="76" customWidth="1"/>
    <col min="15896" max="16127" width="9" style="76"/>
    <col min="16128" max="16128" width="11" style="76" customWidth="1"/>
    <col min="16129" max="16129" width="6" style="76" customWidth="1"/>
    <col min="16130" max="16130" width="10.5" style="76" customWidth="1"/>
    <col min="16131" max="16131" width="43" style="76" customWidth="1"/>
    <col min="16132" max="16134" width="9" style="76"/>
    <col min="16135" max="16137" width="9.5" style="76" customWidth="1"/>
    <col min="16138" max="16140" width="9.58203125" style="76" customWidth="1"/>
    <col min="16141" max="16141" width="10.58203125" style="76" customWidth="1"/>
    <col min="16142" max="16142" width="14.58203125" style="76" customWidth="1"/>
    <col min="16143" max="16143" width="9" style="76"/>
    <col min="16144" max="16144" width="12.5" style="76" customWidth="1"/>
    <col min="16145" max="16145" width="9" style="76"/>
    <col min="16146" max="16146" width="13.08203125" style="76" customWidth="1"/>
    <col min="16147" max="16147" width="9" style="76"/>
    <col min="16148" max="16148" width="14.25" style="76" customWidth="1"/>
    <col min="16149" max="16149" width="9" style="76"/>
    <col min="16150" max="16150" width="13.08203125" style="76" customWidth="1"/>
    <col min="16151" max="16151" width="15.08203125" style="76" customWidth="1"/>
    <col min="16152" max="16383" width="9" style="76"/>
    <col min="16384" max="16384" width="9" style="76" customWidth="1"/>
  </cols>
  <sheetData>
    <row r="1" spans="1:25" s="68" customFormat="1" ht="16" customHeight="1" x14ac:dyDescent="0.3">
      <c r="A1" s="372" t="s">
        <v>1163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67"/>
      <c r="Y1" s="67"/>
    </row>
    <row r="2" spans="1:25" s="68" customFormat="1" ht="16" customHeight="1" x14ac:dyDescent="0.3">
      <c r="A2" s="371" t="s">
        <v>617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67"/>
      <c r="Y2" s="67"/>
    </row>
    <row r="3" spans="1:25" s="61" customFormat="1" ht="16" customHeight="1" x14ac:dyDescent="0.3">
      <c r="A3" s="337" t="s">
        <v>13</v>
      </c>
      <c r="B3" s="358" t="s">
        <v>12</v>
      </c>
      <c r="C3" s="359" t="s">
        <v>437</v>
      </c>
      <c r="D3" s="360" t="s">
        <v>16</v>
      </c>
      <c r="E3" s="360" t="s">
        <v>17</v>
      </c>
      <c r="F3" s="360" t="s">
        <v>18</v>
      </c>
      <c r="G3" s="363" t="s">
        <v>19</v>
      </c>
      <c r="H3" s="364"/>
      <c r="I3" s="365"/>
      <c r="J3" s="361" t="s">
        <v>1161</v>
      </c>
      <c r="K3" s="366" t="s">
        <v>20</v>
      </c>
      <c r="L3" s="361" t="s">
        <v>1162</v>
      </c>
      <c r="M3" s="367" t="s">
        <v>21</v>
      </c>
      <c r="N3" s="369" t="s">
        <v>22</v>
      </c>
      <c r="O3" s="337" t="s">
        <v>23</v>
      </c>
      <c r="P3" s="337"/>
      <c r="Q3" s="337" t="s">
        <v>24</v>
      </c>
      <c r="R3" s="337"/>
      <c r="S3" s="357" t="s">
        <v>25</v>
      </c>
      <c r="T3" s="357"/>
      <c r="U3" s="337" t="s">
        <v>26</v>
      </c>
      <c r="V3" s="337"/>
      <c r="W3" s="6" t="s">
        <v>27</v>
      </c>
    </row>
    <row r="4" spans="1:25" s="61" customFormat="1" ht="16" customHeight="1" x14ac:dyDescent="0.3">
      <c r="A4" s="337"/>
      <c r="B4" s="358"/>
      <c r="C4" s="359"/>
      <c r="D4" s="360"/>
      <c r="E4" s="360"/>
      <c r="F4" s="360"/>
      <c r="G4" s="145" t="s">
        <v>619</v>
      </c>
      <c r="H4" s="145" t="s">
        <v>788</v>
      </c>
      <c r="I4" s="145" t="s">
        <v>1164</v>
      </c>
      <c r="J4" s="362"/>
      <c r="K4" s="366"/>
      <c r="L4" s="362"/>
      <c r="M4" s="368"/>
      <c r="N4" s="370"/>
      <c r="O4" s="63" t="s">
        <v>28</v>
      </c>
      <c r="P4" s="64" t="s">
        <v>29</v>
      </c>
      <c r="Q4" s="63" t="s">
        <v>28</v>
      </c>
      <c r="R4" s="64" t="s">
        <v>29</v>
      </c>
      <c r="S4" s="63" t="s">
        <v>28</v>
      </c>
      <c r="T4" s="63" t="s">
        <v>29</v>
      </c>
      <c r="U4" s="63" t="s">
        <v>28</v>
      </c>
      <c r="V4" s="64" t="s">
        <v>29</v>
      </c>
      <c r="W4" s="6"/>
    </row>
    <row r="5" spans="1:25" ht="16" customHeight="1" x14ac:dyDescent="0.3">
      <c r="A5" s="69">
        <v>10945</v>
      </c>
      <c r="B5" s="70">
        <v>1</v>
      </c>
      <c r="C5" s="65" t="s">
        <v>439</v>
      </c>
      <c r="D5" s="70" t="s">
        <v>438</v>
      </c>
      <c r="E5" s="70" t="s">
        <v>438</v>
      </c>
      <c r="F5" s="70" t="s">
        <v>438</v>
      </c>
      <c r="G5" s="71">
        <v>2</v>
      </c>
      <c r="H5" s="71">
        <v>6</v>
      </c>
      <c r="I5" s="71">
        <v>5</v>
      </c>
      <c r="J5" s="72">
        <f t="shared" ref="J5:J30" si="0">(G5+H5+I5)/3*1.1</f>
        <v>4.7666666666666666</v>
      </c>
      <c r="K5" s="72">
        <v>15</v>
      </c>
      <c r="L5" s="72">
        <v>0</v>
      </c>
      <c r="M5" s="73">
        <v>45</v>
      </c>
      <c r="N5" s="74">
        <f t="shared" ref="N5:N25" si="1">L5*M5</f>
        <v>0</v>
      </c>
      <c r="O5" s="69">
        <v>0</v>
      </c>
      <c r="P5" s="74">
        <f t="shared" ref="P5:P27" si="2">M5*O5</f>
        <v>0</v>
      </c>
      <c r="Q5" s="69">
        <v>0</v>
      </c>
      <c r="R5" s="74">
        <f t="shared" ref="R5:R26" si="3">M5*Q5</f>
        <v>0</v>
      </c>
      <c r="S5" s="69">
        <v>0</v>
      </c>
      <c r="T5" s="69">
        <f t="shared" ref="T5:T27" si="4">M5*S5</f>
        <v>0</v>
      </c>
      <c r="U5" s="69">
        <v>0</v>
      </c>
      <c r="V5" s="74">
        <f t="shared" ref="V5:V27" si="5">M5*U5</f>
        <v>0</v>
      </c>
      <c r="W5" s="75"/>
    </row>
    <row r="6" spans="1:25" ht="16" customHeight="1" x14ac:dyDescent="0.3">
      <c r="A6" s="69">
        <v>10945</v>
      </c>
      <c r="B6" s="70">
        <v>2</v>
      </c>
      <c r="C6" s="65" t="s">
        <v>440</v>
      </c>
      <c r="D6" s="70" t="s">
        <v>438</v>
      </c>
      <c r="E6" s="70" t="s">
        <v>438</v>
      </c>
      <c r="F6" s="70" t="s">
        <v>438</v>
      </c>
      <c r="G6" s="71">
        <v>4</v>
      </c>
      <c r="H6" s="71">
        <v>6</v>
      </c>
      <c r="I6" s="71">
        <v>30</v>
      </c>
      <c r="J6" s="72">
        <f t="shared" si="0"/>
        <v>14.666666666666668</v>
      </c>
      <c r="K6" s="72">
        <v>10</v>
      </c>
      <c r="L6" s="72">
        <v>5</v>
      </c>
      <c r="M6" s="73">
        <v>45</v>
      </c>
      <c r="N6" s="74">
        <f t="shared" si="1"/>
        <v>225</v>
      </c>
      <c r="O6" s="69">
        <v>0</v>
      </c>
      <c r="P6" s="74">
        <f t="shared" si="2"/>
        <v>0</v>
      </c>
      <c r="Q6" s="69">
        <v>0</v>
      </c>
      <c r="R6" s="74">
        <f t="shared" si="3"/>
        <v>0</v>
      </c>
      <c r="S6" s="69">
        <v>5</v>
      </c>
      <c r="T6" s="69">
        <f t="shared" si="4"/>
        <v>225</v>
      </c>
      <c r="U6" s="69">
        <v>0</v>
      </c>
      <c r="V6" s="74">
        <f t="shared" si="5"/>
        <v>0</v>
      </c>
      <c r="W6" s="75"/>
    </row>
    <row r="7" spans="1:25" ht="16" customHeight="1" x14ac:dyDescent="0.3">
      <c r="A7" s="69">
        <v>10945</v>
      </c>
      <c r="B7" s="70">
        <v>3</v>
      </c>
      <c r="C7" s="65" t="s">
        <v>441</v>
      </c>
      <c r="D7" s="70" t="s">
        <v>438</v>
      </c>
      <c r="E7" s="70" t="s">
        <v>438</v>
      </c>
      <c r="F7" s="70" t="s">
        <v>438</v>
      </c>
      <c r="G7" s="71">
        <v>17</v>
      </c>
      <c r="H7" s="71">
        <v>52</v>
      </c>
      <c r="I7" s="71">
        <v>17</v>
      </c>
      <c r="J7" s="72">
        <f t="shared" si="0"/>
        <v>31.533333333333339</v>
      </c>
      <c r="K7" s="72">
        <v>13</v>
      </c>
      <c r="L7" s="72">
        <v>20</v>
      </c>
      <c r="M7" s="73">
        <v>45</v>
      </c>
      <c r="N7" s="74">
        <f t="shared" si="1"/>
        <v>900</v>
      </c>
      <c r="O7" s="69">
        <v>0</v>
      </c>
      <c r="P7" s="74">
        <f t="shared" si="2"/>
        <v>0</v>
      </c>
      <c r="Q7" s="69">
        <v>10</v>
      </c>
      <c r="R7" s="74">
        <f t="shared" si="3"/>
        <v>450</v>
      </c>
      <c r="S7" s="69">
        <v>10</v>
      </c>
      <c r="T7" s="69">
        <f t="shared" si="4"/>
        <v>450</v>
      </c>
      <c r="U7" s="69">
        <v>0</v>
      </c>
      <c r="V7" s="74">
        <f t="shared" si="5"/>
        <v>0</v>
      </c>
      <c r="W7" s="75"/>
    </row>
    <row r="8" spans="1:25" ht="16" customHeight="1" x14ac:dyDescent="0.3">
      <c r="A8" s="69">
        <v>10945</v>
      </c>
      <c r="B8" s="70">
        <v>4</v>
      </c>
      <c r="C8" s="65" t="s">
        <v>442</v>
      </c>
      <c r="D8" s="70" t="s">
        <v>438</v>
      </c>
      <c r="E8" s="70" t="s">
        <v>438</v>
      </c>
      <c r="F8" s="70" t="s">
        <v>438</v>
      </c>
      <c r="G8" s="71">
        <v>29</v>
      </c>
      <c r="H8" s="71">
        <v>48</v>
      </c>
      <c r="I8" s="71">
        <v>40</v>
      </c>
      <c r="J8" s="72">
        <f t="shared" si="0"/>
        <v>42.900000000000006</v>
      </c>
      <c r="K8" s="72">
        <v>16</v>
      </c>
      <c r="L8" s="72">
        <v>28</v>
      </c>
      <c r="M8" s="73">
        <v>45</v>
      </c>
      <c r="N8" s="74">
        <f t="shared" si="1"/>
        <v>1260</v>
      </c>
      <c r="O8" s="69">
        <v>0</v>
      </c>
      <c r="P8" s="74">
        <f t="shared" si="2"/>
        <v>0</v>
      </c>
      <c r="Q8" s="69">
        <v>8</v>
      </c>
      <c r="R8" s="74">
        <f t="shared" si="3"/>
        <v>360</v>
      </c>
      <c r="S8" s="69">
        <v>10</v>
      </c>
      <c r="T8" s="69">
        <f t="shared" si="4"/>
        <v>450</v>
      </c>
      <c r="U8" s="69">
        <v>10</v>
      </c>
      <c r="V8" s="74">
        <f t="shared" si="5"/>
        <v>450</v>
      </c>
      <c r="W8" s="75"/>
    </row>
    <row r="9" spans="1:25" ht="16" customHeight="1" x14ac:dyDescent="0.3">
      <c r="A9" s="69">
        <v>10945</v>
      </c>
      <c r="B9" s="70">
        <v>5</v>
      </c>
      <c r="C9" s="65" t="s">
        <v>443</v>
      </c>
      <c r="D9" s="70" t="s">
        <v>75</v>
      </c>
      <c r="E9" s="70" t="s">
        <v>620</v>
      </c>
      <c r="F9" s="70" t="s">
        <v>620</v>
      </c>
      <c r="G9" s="71">
        <v>48</v>
      </c>
      <c r="H9" s="71">
        <v>130</v>
      </c>
      <c r="I9" s="71">
        <v>73</v>
      </c>
      <c r="J9" s="72">
        <f t="shared" si="0"/>
        <v>92.033333333333346</v>
      </c>
      <c r="K9" s="72">
        <v>12</v>
      </c>
      <c r="L9" s="72">
        <v>80</v>
      </c>
      <c r="M9" s="73">
        <v>90</v>
      </c>
      <c r="N9" s="74">
        <f t="shared" si="1"/>
        <v>7200</v>
      </c>
      <c r="O9" s="69">
        <v>20</v>
      </c>
      <c r="P9" s="74">
        <f t="shared" si="2"/>
        <v>1800</v>
      </c>
      <c r="Q9" s="69">
        <v>20</v>
      </c>
      <c r="R9" s="74">
        <f t="shared" si="3"/>
        <v>1800</v>
      </c>
      <c r="S9" s="69">
        <v>20</v>
      </c>
      <c r="T9" s="69">
        <f t="shared" si="4"/>
        <v>1800</v>
      </c>
      <c r="U9" s="69">
        <v>20</v>
      </c>
      <c r="V9" s="74">
        <f t="shared" si="5"/>
        <v>1800</v>
      </c>
      <c r="W9" s="75"/>
    </row>
    <row r="10" spans="1:25" ht="16" customHeight="1" x14ac:dyDescent="0.3">
      <c r="A10" s="69">
        <v>10945</v>
      </c>
      <c r="B10" s="70">
        <v>6</v>
      </c>
      <c r="C10" s="65" t="s">
        <v>777</v>
      </c>
      <c r="D10" s="70" t="s">
        <v>438</v>
      </c>
      <c r="E10" s="70" t="s">
        <v>438</v>
      </c>
      <c r="F10" s="70" t="s">
        <v>438</v>
      </c>
      <c r="G10" s="71">
        <v>12</v>
      </c>
      <c r="H10" s="71">
        <v>23</v>
      </c>
      <c r="I10" s="71">
        <v>20</v>
      </c>
      <c r="J10" s="72">
        <f t="shared" si="0"/>
        <v>20.166666666666668</v>
      </c>
      <c r="K10" s="72">
        <v>15</v>
      </c>
      <c r="L10" s="72">
        <v>5</v>
      </c>
      <c r="M10" s="73">
        <v>45</v>
      </c>
      <c r="N10" s="74">
        <f t="shared" ref="N10:N12" si="6">L10*M10</f>
        <v>225</v>
      </c>
      <c r="O10" s="69">
        <v>0</v>
      </c>
      <c r="P10" s="74">
        <f t="shared" ref="P10:P12" si="7">M10*O10</f>
        <v>0</v>
      </c>
      <c r="Q10" s="69">
        <v>0</v>
      </c>
      <c r="R10" s="74">
        <f t="shared" ref="R10:R12" si="8">M10*Q10</f>
        <v>0</v>
      </c>
      <c r="S10" s="69">
        <v>5</v>
      </c>
      <c r="T10" s="69">
        <f t="shared" ref="T10:T12" si="9">M10*S10</f>
        <v>225</v>
      </c>
      <c r="U10" s="69">
        <v>0</v>
      </c>
      <c r="V10" s="74">
        <f t="shared" ref="V10:V12" si="10">M10*U10</f>
        <v>0</v>
      </c>
      <c r="W10" s="75"/>
    </row>
    <row r="11" spans="1:25" ht="16" customHeight="1" x14ac:dyDescent="0.3">
      <c r="A11" s="69">
        <v>10945</v>
      </c>
      <c r="B11" s="70">
        <v>7</v>
      </c>
      <c r="C11" s="65" t="s">
        <v>778</v>
      </c>
      <c r="D11" s="70" t="s">
        <v>438</v>
      </c>
      <c r="E11" s="70" t="s">
        <v>438</v>
      </c>
      <c r="F11" s="70" t="s">
        <v>438</v>
      </c>
      <c r="G11" s="71">
        <v>24</v>
      </c>
      <c r="H11" s="71">
        <v>40</v>
      </c>
      <c r="I11" s="71">
        <v>25</v>
      </c>
      <c r="J11" s="72">
        <f t="shared" si="0"/>
        <v>32.63333333333334</v>
      </c>
      <c r="K11" s="72">
        <v>97</v>
      </c>
      <c r="L11" s="72">
        <v>0</v>
      </c>
      <c r="M11" s="73">
        <v>45</v>
      </c>
      <c r="N11" s="74">
        <f t="shared" si="6"/>
        <v>0</v>
      </c>
      <c r="O11" s="69">
        <v>0</v>
      </c>
      <c r="P11" s="74">
        <f t="shared" si="7"/>
        <v>0</v>
      </c>
      <c r="Q11" s="69">
        <v>0</v>
      </c>
      <c r="R11" s="74">
        <f t="shared" si="8"/>
        <v>0</v>
      </c>
      <c r="S11" s="69">
        <v>0</v>
      </c>
      <c r="T11" s="69">
        <f t="shared" si="9"/>
        <v>0</v>
      </c>
      <c r="U11" s="69">
        <v>0</v>
      </c>
      <c r="V11" s="74">
        <f t="shared" si="10"/>
        <v>0</v>
      </c>
      <c r="W11" s="75"/>
    </row>
    <row r="12" spans="1:25" ht="16" customHeight="1" x14ac:dyDescent="0.3">
      <c r="A12" s="69">
        <v>10945</v>
      </c>
      <c r="B12" s="70">
        <v>8</v>
      </c>
      <c r="C12" s="65" t="s">
        <v>779</v>
      </c>
      <c r="D12" s="70" t="s">
        <v>438</v>
      </c>
      <c r="E12" s="70" t="s">
        <v>438</v>
      </c>
      <c r="F12" s="70" t="s">
        <v>438</v>
      </c>
      <c r="G12" s="71">
        <v>30</v>
      </c>
      <c r="H12" s="71">
        <v>50</v>
      </c>
      <c r="I12" s="71">
        <v>56</v>
      </c>
      <c r="J12" s="72">
        <f t="shared" si="0"/>
        <v>49.866666666666674</v>
      </c>
      <c r="K12" s="72">
        <v>22</v>
      </c>
      <c r="L12" s="72">
        <v>28</v>
      </c>
      <c r="M12" s="73">
        <v>45</v>
      </c>
      <c r="N12" s="74">
        <f t="shared" si="6"/>
        <v>1260</v>
      </c>
      <c r="O12" s="69">
        <v>0</v>
      </c>
      <c r="P12" s="74">
        <f t="shared" si="7"/>
        <v>0</v>
      </c>
      <c r="Q12" s="69">
        <v>0</v>
      </c>
      <c r="R12" s="74">
        <f t="shared" si="8"/>
        <v>0</v>
      </c>
      <c r="S12" s="69">
        <v>14</v>
      </c>
      <c r="T12" s="69">
        <f t="shared" si="9"/>
        <v>630</v>
      </c>
      <c r="U12" s="69">
        <v>14</v>
      </c>
      <c r="V12" s="74">
        <f t="shared" si="10"/>
        <v>630</v>
      </c>
      <c r="W12" s="75"/>
    </row>
    <row r="13" spans="1:25" ht="16" customHeight="1" x14ac:dyDescent="0.3">
      <c r="A13" s="69">
        <v>10945</v>
      </c>
      <c r="B13" s="70">
        <v>9</v>
      </c>
      <c r="C13" s="65" t="s">
        <v>444</v>
      </c>
      <c r="D13" s="70" t="s">
        <v>445</v>
      </c>
      <c r="E13" s="70" t="s">
        <v>445</v>
      </c>
      <c r="F13" s="70" t="s">
        <v>445</v>
      </c>
      <c r="G13" s="71">
        <v>75</v>
      </c>
      <c r="H13" s="71">
        <v>52</v>
      </c>
      <c r="I13" s="71">
        <v>41</v>
      </c>
      <c r="J13" s="72">
        <f t="shared" si="0"/>
        <v>61.600000000000009</v>
      </c>
      <c r="K13" s="72">
        <v>12</v>
      </c>
      <c r="L13" s="72">
        <v>60</v>
      </c>
      <c r="M13" s="73">
        <v>123.05</v>
      </c>
      <c r="N13" s="74">
        <f t="shared" si="1"/>
        <v>7383</v>
      </c>
      <c r="O13" s="69">
        <v>10</v>
      </c>
      <c r="P13" s="74">
        <f t="shared" si="2"/>
        <v>1230.5</v>
      </c>
      <c r="Q13" s="69">
        <v>20</v>
      </c>
      <c r="R13" s="74">
        <f t="shared" si="3"/>
        <v>2461</v>
      </c>
      <c r="S13" s="69">
        <v>15</v>
      </c>
      <c r="T13" s="69">
        <f t="shared" si="4"/>
        <v>1845.75</v>
      </c>
      <c r="U13" s="69">
        <v>15</v>
      </c>
      <c r="V13" s="74">
        <f t="shared" si="5"/>
        <v>1845.75</v>
      </c>
      <c r="W13" s="75"/>
    </row>
    <row r="14" spans="1:25" ht="16" customHeight="1" x14ac:dyDescent="0.3">
      <c r="A14" s="69">
        <v>10945</v>
      </c>
      <c r="B14" s="70">
        <v>10</v>
      </c>
      <c r="C14" s="65" t="s">
        <v>446</v>
      </c>
      <c r="D14" s="70" t="s">
        <v>438</v>
      </c>
      <c r="E14" s="70" t="s">
        <v>438</v>
      </c>
      <c r="F14" s="70" t="s">
        <v>438</v>
      </c>
      <c r="G14" s="71"/>
      <c r="H14" s="71">
        <v>50</v>
      </c>
      <c r="I14" s="71">
        <v>0</v>
      </c>
      <c r="J14" s="72">
        <f t="shared" si="0"/>
        <v>18.333333333333336</v>
      </c>
      <c r="K14" s="72">
        <v>80</v>
      </c>
      <c r="L14" s="72">
        <v>0</v>
      </c>
      <c r="M14" s="73">
        <v>3.21</v>
      </c>
      <c r="N14" s="74">
        <f t="shared" si="1"/>
        <v>0</v>
      </c>
      <c r="O14" s="69">
        <v>0</v>
      </c>
      <c r="P14" s="74">
        <f t="shared" si="2"/>
        <v>0</v>
      </c>
      <c r="Q14" s="69">
        <v>0</v>
      </c>
      <c r="R14" s="74">
        <f t="shared" si="3"/>
        <v>0</v>
      </c>
      <c r="S14" s="69">
        <v>0</v>
      </c>
      <c r="T14" s="69">
        <f t="shared" si="4"/>
        <v>0</v>
      </c>
      <c r="U14" s="69">
        <v>0</v>
      </c>
      <c r="V14" s="74">
        <f t="shared" si="5"/>
        <v>0</v>
      </c>
      <c r="W14" s="75"/>
    </row>
    <row r="15" spans="1:25" ht="16" customHeight="1" x14ac:dyDescent="0.3">
      <c r="A15" s="69">
        <v>10945</v>
      </c>
      <c r="B15" s="70">
        <v>11</v>
      </c>
      <c r="C15" s="65" t="s">
        <v>447</v>
      </c>
      <c r="D15" s="70" t="s">
        <v>438</v>
      </c>
      <c r="E15" s="70" t="s">
        <v>438</v>
      </c>
      <c r="F15" s="70" t="s">
        <v>438</v>
      </c>
      <c r="G15" s="71">
        <v>1854</v>
      </c>
      <c r="H15" s="71">
        <v>778</v>
      </c>
      <c r="I15" s="71">
        <v>670</v>
      </c>
      <c r="J15" s="72">
        <f t="shared" si="0"/>
        <v>1210.7333333333336</v>
      </c>
      <c r="K15" s="72">
        <v>190</v>
      </c>
      <c r="L15" s="72">
        <v>1000</v>
      </c>
      <c r="M15" s="73">
        <v>3.21</v>
      </c>
      <c r="N15" s="74">
        <f t="shared" si="1"/>
        <v>3210</v>
      </c>
      <c r="O15" s="69">
        <f t="shared" ref="O15" si="11">L15/4</f>
        <v>250</v>
      </c>
      <c r="P15" s="74">
        <f t="shared" si="2"/>
        <v>802.5</v>
      </c>
      <c r="Q15" s="69">
        <f t="shared" ref="Q15" si="12">L15/4</f>
        <v>250</v>
      </c>
      <c r="R15" s="74">
        <f t="shared" si="3"/>
        <v>802.5</v>
      </c>
      <c r="S15" s="69">
        <f t="shared" ref="S15" si="13">L15/4</f>
        <v>250</v>
      </c>
      <c r="T15" s="69">
        <f t="shared" si="4"/>
        <v>802.5</v>
      </c>
      <c r="U15" s="69">
        <f t="shared" ref="U15" si="14">L15/4</f>
        <v>250</v>
      </c>
      <c r="V15" s="74">
        <f t="shared" si="5"/>
        <v>802.5</v>
      </c>
      <c r="W15" s="75"/>
    </row>
    <row r="16" spans="1:25" ht="16" customHeight="1" x14ac:dyDescent="0.3">
      <c r="A16" s="69">
        <v>10945</v>
      </c>
      <c r="B16" s="70">
        <v>12</v>
      </c>
      <c r="C16" s="65" t="s">
        <v>448</v>
      </c>
      <c r="D16" s="70" t="s">
        <v>438</v>
      </c>
      <c r="E16" s="70" t="s">
        <v>438</v>
      </c>
      <c r="F16" s="70" t="s">
        <v>438</v>
      </c>
      <c r="G16" s="71">
        <v>66</v>
      </c>
      <c r="H16" s="71">
        <v>186</v>
      </c>
      <c r="I16" s="71">
        <v>96</v>
      </c>
      <c r="J16" s="72">
        <f t="shared" si="0"/>
        <v>127.60000000000001</v>
      </c>
      <c r="K16" s="72">
        <v>10</v>
      </c>
      <c r="L16" s="72">
        <v>120</v>
      </c>
      <c r="M16" s="73">
        <v>3.21</v>
      </c>
      <c r="N16" s="74">
        <f t="shared" si="1"/>
        <v>385.2</v>
      </c>
      <c r="O16" s="69">
        <f t="shared" ref="O16:O18" si="15">L16/4</f>
        <v>30</v>
      </c>
      <c r="P16" s="74">
        <f t="shared" ref="P16:P18" si="16">M16*O16</f>
        <v>96.3</v>
      </c>
      <c r="Q16" s="69">
        <f t="shared" ref="Q16:Q18" si="17">L16/4</f>
        <v>30</v>
      </c>
      <c r="R16" s="74">
        <f t="shared" ref="R16:R18" si="18">M16*Q16</f>
        <v>96.3</v>
      </c>
      <c r="S16" s="69">
        <f t="shared" ref="S16:S18" si="19">L16/4</f>
        <v>30</v>
      </c>
      <c r="T16" s="69">
        <f t="shared" ref="T16:T18" si="20">M16*S16</f>
        <v>96.3</v>
      </c>
      <c r="U16" s="69">
        <f t="shared" ref="U16:U18" si="21">L16/4</f>
        <v>30</v>
      </c>
      <c r="V16" s="74">
        <f t="shared" ref="V16:V18" si="22">M16*U16</f>
        <v>96.3</v>
      </c>
      <c r="W16" s="75"/>
    </row>
    <row r="17" spans="1:23" ht="16" customHeight="1" x14ac:dyDescent="0.3">
      <c r="A17" s="69">
        <v>10945</v>
      </c>
      <c r="B17" s="70">
        <v>13</v>
      </c>
      <c r="C17" s="65" t="s">
        <v>449</v>
      </c>
      <c r="D17" s="70" t="s">
        <v>438</v>
      </c>
      <c r="E17" s="70" t="s">
        <v>438</v>
      </c>
      <c r="F17" s="70" t="s">
        <v>438</v>
      </c>
      <c r="G17" s="71">
        <v>89</v>
      </c>
      <c r="H17" s="71">
        <v>288</v>
      </c>
      <c r="I17" s="71">
        <v>250</v>
      </c>
      <c r="J17" s="72">
        <f t="shared" si="0"/>
        <v>229.9</v>
      </c>
      <c r="K17" s="72">
        <v>40</v>
      </c>
      <c r="L17" s="72">
        <v>200</v>
      </c>
      <c r="M17" s="73">
        <v>3.21</v>
      </c>
      <c r="N17" s="74">
        <f t="shared" si="1"/>
        <v>642</v>
      </c>
      <c r="O17" s="69">
        <v>100</v>
      </c>
      <c r="P17" s="74">
        <f t="shared" si="16"/>
        <v>321</v>
      </c>
      <c r="Q17" s="69">
        <v>0</v>
      </c>
      <c r="R17" s="74">
        <f t="shared" si="18"/>
        <v>0</v>
      </c>
      <c r="S17" s="69">
        <v>100</v>
      </c>
      <c r="T17" s="69">
        <f t="shared" si="20"/>
        <v>321</v>
      </c>
      <c r="U17" s="69">
        <v>0</v>
      </c>
      <c r="V17" s="74">
        <f t="shared" si="22"/>
        <v>0</v>
      </c>
      <c r="W17" s="75"/>
    </row>
    <row r="18" spans="1:23" ht="16" customHeight="1" x14ac:dyDescent="0.3">
      <c r="A18" s="69">
        <v>10945</v>
      </c>
      <c r="B18" s="70">
        <v>14</v>
      </c>
      <c r="C18" s="65" t="s">
        <v>450</v>
      </c>
      <c r="D18" s="70" t="s">
        <v>451</v>
      </c>
      <c r="E18" s="70" t="s">
        <v>451</v>
      </c>
      <c r="F18" s="70" t="s">
        <v>451</v>
      </c>
      <c r="G18" s="71">
        <v>202</v>
      </c>
      <c r="H18" s="71">
        <v>186</v>
      </c>
      <c r="I18" s="71">
        <v>107</v>
      </c>
      <c r="J18" s="72">
        <f t="shared" si="0"/>
        <v>181.50000000000003</v>
      </c>
      <c r="K18" s="72">
        <v>80</v>
      </c>
      <c r="L18" s="72">
        <v>100</v>
      </c>
      <c r="M18" s="73">
        <v>17.600000000000001</v>
      </c>
      <c r="N18" s="74">
        <f t="shared" si="1"/>
        <v>1760.0000000000002</v>
      </c>
      <c r="O18" s="69">
        <f t="shared" si="15"/>
        <v>25</v>
      </c>
      <c r="P18" s="74">
        <f t="shared" si="16"/>
        <v>440.00000000000006</v>
      </c>
      <c r="Q18" s="69">
        <f t="shared" si="17"/>
        <v>25</v>
      </c>
      <c r="R18" s="74">
        <f t="shared" si="18"/>
        <v>440.00000000000006</v>
      </c>
      <c r="S18" s="69">
        <f t="shared" si="19"/>
        <v>25</v>
      </c>
      <c r="T18" s="69">
        <f t="shared" si="20"/>
        <v>440.00000000000006</v>
      </c>
      <c r="U18" s="69">
        <f t="shared" si="21"/>
        <v>25</v>
      </c>
      <c r="V18" s="74">
        <f t="shared" si="22"/>
        <v>440.00000000000006</v>
      </c>
      <c r="W18" s="75"/>
    </row>
    <row r="19" spans="1:23" ht="16" customHeight="1" x14ac:dyDescent="0.3">
      <c r="A19" s="69">
        <v>10945</v>
      </c>
      <c r="B19" s="70">
        <v>15</v>
      </c>
      <c r="C19" s="65" t="s">
        <v>709</v>
      </c>
      <c r="D19" s="70" t="s">
        <v>445</v>
      </c>
      <c r="E19" s="70" t="s">
        <v>445</v>
      </c>
      <c r="F19" s="70" t="s">
        <v>445</v>
      </c>
      <c r="G19" s="71">
        <v>144</v>
      </c>
      <c r="H19" s="71">
        <v>80</v>
      </c>
      <c r="I19" s="71">
        <v>86</v>
      </c>
      <c r="J19" s="72">
        <f t="shared" si="0"/>
        <v>113.66666666666667</v>
      </c>
      <c r="K19" s="72">
        <v>160</v>
      </c>
      <c r="L19" s="72">
        <v>0</v>
      </c>
      <c r="M19" s="73">
        <v>50</v>
      </c>
      <c r="N19" s="74">
        <f t="shared" ref="N19" si="23">L19*M19</f>
        <v>0</v>
      </c>
      <c r="O19" s="69">
        <f t="shared" ref="O19" si="24">L19/4</f>
        <v>0</v>
      </c>
      <c r="P19" s="74">
        <f t="shared" ref="P19" si="25">M19*O19</f>
        <v>0</v>
      </c>
      <c r="Q19" s="69">
        <f t="shared" ref="Q19" si="26">L19/4</f>
        <v>0</v>
      </c>
      <c r="R19" s="74">
        <f t="shared" ref="R19" si="27">M19*Q19</f>
        <v>0</v>
      </c>
      <c r="S19" s="69">
        <f t="shared" ref="S19" si="28">L19/4</f>
        <v>0</v>
      </c>
      <c r="T19" s="69">
        <f t="shared" ref="T19" si="29">M19*S19</f>
        <v>0</v>
      </c>
      <c r="U19" s="69">
        <f t="shared" ref="U19" si="30">L19/4</f>
        <v>0</v>
      </c>
      <c r="V19" s="74">
        <f t="shared" ref="V19" si="31">M19*U19</f>
        <v>0</v>
      </c>
      <c r="W19" s="75"/>
    </row>
    <row r="20" spans="1:23" ht="16" customHeight="1" x14ac:dyDescent="0.3">
      <c r="A20" s="69">
        <v>10945</v>
      </c>
      <c r="B20" s="70">
        <v>16</v>
      </c>
      <c r="C20" s="65" t="s">
        <v>772</v>
      </c>
      <c r="D20" s="70" t="s">
        <v>452</v>
      </c>
      <c r="E20" s="70" t="s">
        <v>453</v>
      </c>
      <c r="F20" s="70" t="s">
        <v>452</v>
      </c>
      <c r="G20" s="71">
        <v>0</v>
      </c>
      <c r="H20" s="71">
        <v>0</v>
      </c>
      <c r="I20" s="71">
        <v>0</v>
      </c>
      <c r="J20" s="72">
        <f t="shared" si="0"/>
        <v>0</v>
      </c>
      <c r="K20" s="72">
        <v>0</v>
      </c>
      <c r="L20" s="72">
        <v>0</v>
      </c>
      <c r="M20" s="73">
        <v>91.66</v>
      </c>
      <c r="N20" s="74">
        <f t="shared" si="1"/>
        <v>0</v>
      </c>
      <c r="O20" s="69">
        <v>0</v>
      </c>
      <c r="P20" s="74">
        <f t="shared" si="2"/>
        <v>0</v>
      </c>
      <c r="Q20" s="69">
        <v>0</v>
      </c>
      <c r="R20" s="74">
        <f t="shared" si="3"/>
        <v>0</v>
      </c>
      <c r="S20" s="69">
        <v>0</v>
      </c>
      <c r="T20" s="69">
        <f t="shared" si="4"/>
        <v>0</v>
      </c>
      <c r="U20" s="69">
        <v>0</v>
      </c>
      <c r="V20" s="74">
        <f t="shared" si="5"/>
        <v>0</v>
      </c>
      <c r="W20" s="75"/>
    </row>
    <row r="21" spans="1:23" ht="16" customHeight="1" x14ac:dyDescent="0.3">
      <c r="A21" s="69">
        <v>10945</v>
      </c>
      <c r="B21" s="70">
        <v>17</v>
      </c>
      <c r="C21" s="146" t="s">
        <v>773</v>
      </c>
      <c r="D21" s="70" t="s">
        <v>452</v>
      </c>
      <c r="E21" s="70" t="s">
        <v>453</v>
      </c>
      <c r="F21" s="70" t="s">
        <v>452</v>
      </c>
      <c r="G21" s="71">
        <v>17</v>
      </c>
      <c r="H21" s="71">
        <v>17</v>
      </c>
      <c r="I21" s="71">
        <v>13</v>
      </c>
      <c r="J21" s="72">
        <f t="shared" si="0"/>
        <v>17.233333333333334</v>
      </c>
      <c r="K21" s="72">
        <v>2</v>
      </c>
      <c r="L21" s="72">
        <v>16</v>
      </c>
      <c r="M21" s="73">
        <v>91.66</v>
      </c>
      <c r="N21" s="74">
        <f t="shared" si="1"/>
        <v>1466.56</v>
      </c>
      <c r="O21" s="69">
        <v>6</v>
      </c>
      <c r="P21" s="74">
        <f t="shared" si="2"/>
        <v>549.96</v>
      </c>
      <c r="Q21" s="69">
        <v>0</v>
      </c>
      <c r="R21" s="74">
        <f t="shared" si="3"/>
        <v>0</v>
      </c>
      <c r="S21" s="69">
        <v>10</v>
      </c>
      <c r="T21" s="69">
        <f t="shared" si="4"/>
        <v>916.59999999999991</v>
      </c>
      <c r="U21" s="69">
        <v>0</v>
      </c>
      <c r="V21" s="74">
        <f t="shared" si="5"/>
        <v>0</v>
      </c>
      <c r="W21" s="75"/>
    </row>
    <row r="22" spans="1:23" ht="16" customHeight="1" x14ac:dyDescent="0.3">
      <c r="A22" s="69">
        <v>10945</v>
      </c>
      <c r="B22" s="70">
        <v>18</v>
      </c>
      <c r="C22" s="66" t="s">
        <v>774</v>
      </c>
      <c r="D22" s="70" t="s">
        <v>452</v>
      </c>
      <c r="E22" s="70" t="s">
        <v>453</v>
      </c>
      <c r="F22" s="70" t="s">
        <v>452</v>
      </c>
      <c r="G22" s="71">
        <v>4</v>
      </c>
      <c r="H22" s="71">
        <v>4</v>
      </c>
      <c r="I22" s="71">
        <v>2</v>
      </c>
      <c r="J22" s="72">
        <f t="shared" si="0"/>
        <v>3.666666666666667</v>
      </c>
      <c r="K22" s="72">
        <v>2</v>
      </c>
      <c r="L22" s="72">
        <v>2</v>
      </c>
      <c r="M22" s="73">
        <v>91.66</v>
      </c>
      <c r="N22" s="74">
        <f t="shared" si="1"/>
        <v>183.32</v>
      </c>
      <c r="O22" s="69">
        <v>0</v>
      </c>
      <c r="P22" s="74">
        <f t="shared" si="2"/>
        <v>0</v>
      </c>
      <c r="Q22" s="69">
        <v>0</v>
      </c>
      <c r="R22" s="74">
        <f t="shared" si="3"/>
        <v>0</v>
      </c>
      <c r="S22" s="69">
        <v>2</v>
      </c>
      <c r="T22" s="69">
        <f t="shared" si="4"/>
        <v>183.32</v>
      </c>
      <c r="U22" s="69">
        <v>0</v>
      </c>
      <c r="V22" s="74">
        <f t="shared" si="5"/>
        <v>0</v>
      </c>
      <c r="W22" s="75"/>
    </row>
    <row r="23" spans="1:23" ht="16" customHeight="1" x14ac:dyDescent="0.3">
      <c r="A23" s="69">
        <v>10945</v>
      </c>
      <c r="B23" s="70">
        <v>19</v>
      </c>
      <c r="C23" s="65" t="s">
        <v>775</v>
      </c>
      <c r="D23" s="70" t="s">
        <v>452</v>
      </c>
      <c r="E23" s="70" t="s">
        <v>453</v>
      </c>
      <c r="F23" s="70" t="s">
        <v>452</v>
      </c>
      <c r="G23" s="71">
        <v>0</v>
      </c>
      <c r="H23" s="71">
        <v>6</v>
      </c>
      <c r="I23" s="71">
        <v>2</v>
      </c>
      <c r="J23" s="72">
        <f t="shared" si="0"/>
        <v>2.9333333333333336</v>
      </c>
      <c r="K23" s="72">
        <v>1</v>
      </c>
      <c r="L23" s="72">
        <v>2</v>
      </c>
      <c r="M23" s="73">
        <v>91.66</v>
      </c>
      <c r="N23" s="74">
        <f t="shared" si="1"/>
        <v>183.32</v>
      </c>
      <c r="O23" s="69">
        <v>0</v>
      </c>
      <c r="P23" s="74">
        <f t="shared" si="2"/>
        <v>0</v>
      </c>
      <c r="Q23" s="69">
        <v>2</v>
      </c>
      <c r="R23" s="74">
        <f t="shared" si="3"/>
        <v>183.32</v>
      </c>
      <c r="S23" s="69">
        <v>0</v>
      </c>
      <c r="T23" s="69">
        <f t="shared" si="4"/>
        <v>0</v>
      </c>
      <c r="U23" s="69">
        <v>0</v>
      </c>
      <c r="V23" s="74">
        <f t="shared" si="5"/>
        <v>0</v>
      </c>
      <c r="W23" s="75"/>
    </row>
    <row r="24" spans="1:23" ht="16" customHeight="1" x14ac:dyDescent="0.3">
      <c r="A24" s="69">
        <v>10945</v>
      </c>
      <c r="B24" s="70">
        <v>20</v>
      </c>
      <c r="C24" s="65" t="s">
        <v>689</v>
      </c>
      <c r="D24" s="70" t="s">
        <v>452</v>
      </c>
      <c r="E24" s="70" t="s">
        <v>452</v>
      </c>
      <c r="F24" s="70" t="s">
        <v>452</v>
      </c>
      <c r="G24" s="71">
        <v>72</v>
      </c>
      <c r="H24" s="71">
        <v>380</v>
      </c>
      <c r="I24" s="71">
        <v>396</v>
      </c>
      <c r="J24" s="72">
        <f t="shared" si="0"/>
        <v>310.93333333333339</v>
      </c>
      <c r="K24" s="72">
        <v>40</v>
      </c>
      <c r="L24" s="72">
        <v>280</v>
      </c>
      <c r="M24" s="73">
        <v>75.328000000000003</v>
      </c>
      <c r="N24" s="74">
        <f t="shared" ref="N24" si="32">L24*M24</f>
        <v>21091.84</v>
      </c>
      <c r="O24" s="69">
        <f t="shared" ref="O24" si="33">L24/4</f>
        <v>70</v>
      </c>
      <c r="P24" s="74">
        <f t="shared" ref="P24" si="34">M24*O24</f>
        <v>5272.96</v>
      </c>
      <c r="Q24" s="69">
        <f t="shared" ref="Q24" si="35">L24/4</f>
        <v>70</v>
      </c>
      <c r="R24" s="74">
        <f t="shared" ref="R24" si="36">M24*Q24</f>
        <v>5272.96</v>
      </c>
      <c r="S24" s="69">
        <f t="shared" ref="S24" si="37">L24/4</f>
        <v>70</v>
      </c>
      <c r="T24" s="69">
        <f t="shared" ref="T24" si="38">M24*S24</f>
        <v>5272.96</v>
      </c>
      <c r="U24" s="69">
        <f t="shared" ref="U24" si="39">L24/4</f>
        <v>70</v>
      </c>
      <c r="V24" s="74">
        <f t="shared" ref="V24" si="40">M24*U24</f>
        <v>5272.96</v>
      </c>
      <c r="W24" s="75"/>
    </row>
    <row r="25" spans="1:23" ht="16" customHeight="1" x14ac:dyDescent="0.3">
      <c r="A25" s="69">
        <v>10945</v>
      </c>
      <c r="B25" s="70">
        <v>21</v>
      </c>
      <c r="C25" s="65" t="s">
        <v>454</v>
      </c>
      <c r="D25" s="70" t="s">
        <v>424</v>
      </c>
      <c r="E25" s="70" t="s">
        <v>424</v>
      </c>
      <c r="F25" s="70" t="s">
        <v>424</v>
      </c>
      <c r="G25" s="71">
        <v>6</v>
      </c>
      <c r="H25" s="71">
        <v>5</v>
      </c>
      <c r="I25" s="71">
        <v>11</v>
      </c>
      <c r="J25" s="72">
        <f t="shared" si="0"/>
        <v>8.0666666666666664</v>
      </c>
      <c r="K25" s="72">
        <v>2</v>
      </c>
      <c r="L25" s="72">
        <v>6</v>
      </c>
      <c r="M25" s="73">
        <v>2140</v>
      </c>
      <c r="N25" s="74">
        <f t="shared" si="1"/>
        <v>12840</v>
      </c>
      <c r="O25" s="69">
        <v>0</v>
      </c>
      <c r="P25" s="74">
        <f t="shared" si="2"/>
        <v>0</v>
      </c>
      <c r="Q25" s="69">
        <v>2</v>
      </c>
      <c r="R25" s="74">
        <f t="shared" si="3"/>
        <v>4280</v>
      </c>
      <c r="S25" s="69">
        <v>2</v>
      </c>
      <c r="T25" s="91">
        <f t="shared" si="4"/>
        <v>4280</v>
      </c>
      <c r="U25" s="69">
        <v>2</v>
      </c>
      <c r="V25" s="74">
        <f t="shared" si="5"/>
        <v>4280</v>
      </c>
      <c r="W25" s="75"/>
    </row>
    <row r="26" spans="1:23" ht="16" customHeight="1" x14ac:dyDescent="0.3">
      <c r="A26" s="69">
        <v>10945</v>
      </c>
      <c r="B26" s="70">
        <v>22</v>
      </c>
      <c r="C26" s="65" t="s">
        <v>690</v>
      </c>
      <c r="D26" s="70" t="s">
        <v>419</v>
      </c>
      <c r="E26" s="70" t="s">
        <v>419</v>
      </c>
      <c r="F26" s="70" t="s">
        <v>419</v>
      </c>
      <c r="G26" s="71">
        <v>160</v>
      </c>
      <c r="H26" s="71">
        <v>270</v>
      </c>
      <c r="I26" s="71">
        <v>221</v>
      </c>
      <c r="J26" s="72">
        <f t="shared" si="0"/>
        <v>238.70000000000002</v>
      </c>
      <c r="K26" s="72">
        <v>79</v>
      </c>
      <c r="L26" s="72">
        <v>160</v>
      </c>
      <c r="M26" s="73">
        <v>80</v>
      </c>
      <c r="N26" s="74">
        <f t="shared" ref="N26:N34" si="41">L26*M26</f>
        <v>12800</v>
      </c>
      <c r="O26" s="69">
        <f t="shared" ref="O26" si="42">L26/4</f>
        <v>40</v>
      </c>
      <c r="P26" s="74">
        <f t="shared" si="2"/>
        <v>3200</v>
      </c>
      <c r="Q26" s="69">
        <f t="shared" ref="Q26" si="43">L26/4</f>
        <v>40</v>
      </c>
      <c r="R26" s="74">
        <f t="shared" si="3"/>
        <v>3200</v>
      </c>
      <c r="S26" s="69">
        <f t="shared" ref="S26" si="44">L26/4</f>
        <v>40</v>
      </c>
      <c r="T26" s="69">
        <f t="shared" si="4"/>
        <v>3200</v>
      </c>
      <c r="U26" s="69">
        <f t="shared" ref="U26" si="45">L26/4</f>
        <v>40</v>
      </c>
      <c r="V26" s="74">
        <f t="shared" si="5"/>
        <v>3200</v>
      </c>
      <c r="W26" s="75"/>
    </row>
    <row r="27" spans="1:23" ht="16" customHeight="1" x14ac:dyDescent="0.3">
      <c r="A27" s="69">
        <v>10945</v>
      </c>
      <c r="B27" s="70">
        <v>23</v>
      </c>
      <c r="C27" s="65" t="s">
        <v>691</v>
      </c>
      <c r="D27" s="70" t="s">
        <v>419</v>
      </c>
      <c r="E27" s="70" t="s">
        <v>419</v>
      </c>
      <c r="F27" s="70" t="s">
        <v>419</v>
      </c>
      <c r="G27" s="71">
        <v>52</v>
      </c>
      <c r="H27" s="71">
        <v>4</v>
      </c>
      <c r="I27" s="71">
        <v>10</v>
      </c>
      <c r="J27" s="72">
        <f t="shared" si="0"/>
        <v>24.200000000000003</v>
      </c>
      <c r="K27" s="72">
        <v>30</v>
      </c>
      <c r="L27" s="72">
        <v>0</v>
      </c>
      <c r="M27" s="73">
        <v>80</v>
      </c>
      <c r="N27" s="74">
        <f t="shared" si="41"/>
        <v>0</v>
      </c>
      <c r="O27" s="69">
        <v>0</v>
      </c>
      <c r="P27" s="74">
        <f t="shared" si="2"/>
        <v>0</v>
      </c>
      <c r="Q27" s="69">
        <v>0</v>
      </c>
      <c r="R27" s="74">
        <v>0</v>
      </c>
      <c r="S27" s="69">
        <v>0</v>
      </c>
      <c r="T27" s="78">
        <f t="shared" si="4"/>
        <v>0</v>
      </c>
      <c r="U27" s="69">
        <v>0</v>
      </c>
      <c r="V27" s="74">
        <f t="shared" si="5"/>
        <v>0</v>
      </c>
      <c r="W27" s="75"/>
    </row>
    <row r="28" spans="1:23" ht="16" customHeight="1" x14ac:dyDescent="0.3">
      <c r="A28" s="69">
        <v>10945</v>
      </c>
      <c r="B28" s="70">
        <v>24</v>
      </c>
      <c r="C28" s="65" t="s">
        <v>455</v>
      </c>
      <c r="D28" s="70" t="s">
        <v>419</v>
      </c>
      <c r="E28" s="70" t="s">
        <v>419</v>
      </c>
      <c r="F28" s="70" t="s">
        <v>419</v>
      </c>
      <c r="G28" s="71">
        <v>10</v>
      </c>
      <c r="H28" s="71">
        <v>0</v>
      </c>
      <c r="I28" s="71">
        <v>0</v>
      </c>
      <c r="J28" s="72">
        <f t="shared" si="0"/>
        <v>3.666666666666667</v>
      </c>
      <c r="K28" s="72">
        <v>0</v>
      </c>
      <c r="L28" s="72">
        <v>4</v>
      </c>
      <c r="M28" s="73">
        <v>80</v>
      </c>
      <c r="N28" s="74">
        <f t="shared" si="41"/>
        <v>320</v>
      </c>
      <c r="O28" s="87">
        <v>0</v>
      </c>
      <c r="P28" s="77">
        <f t="shared" ref="P28:P34" si="46">M28*O28</f>
        <v>0</v>
      </c>
      <c r="Q28" s="87">
        <v>4</v>
      </c>
      <c r="R28" s="77">
        <f t="shared" ref="R28:R34" si="47">M28*Q28</f>
        <v>320</v>
      </c>
      <c r="S28" s="87">
        <v>0</v>
      </c>
      <c r="T28" s="77">
        <f t="shared" ref="T28:T34" si="48">M28*S28</f>
        <v>0</v>
      </c>
      <c r="U28" s="87">
        <v>0</v>
      </c>
      <c r="V28" s="77">
        <f t="shared" ref="V28:V34" si="49">M28*U28</f>
        <v>0</v>
      </c>
      <c r="W28" s="75"/>
    </row>
    <row r="29" spans="1:23" ht="16" customHeight="1" x14ac:dyDescent="0.3">
      <c r="A29" s="69">
        <v>10945</v>
      </c>
      <c r="B29" s="70">
        <v>25</v>
      </c>
      <c r="C29" s="65" t="s">
        <v>1182</v>
      </c>
      <c r="D29" s="70" t="s">
        <v>590</v>
      </c>
      <c r="E29" s="70" t="s">
        <v>590</v>
      </c>
      <c r="F29" s="70" t="s">
        <v>590</v>
      </c>
      <c r="G29" s="71"/>
      <c r="H29" s="71"/>
      <c r="I29" s="71">
        <v>85</v>
      </c>
      <c r="J29" s="72">
        <f>(G29+H29+I29)/1*1.1</f>
        <v>93.500000000000014</v>
      </c>
      <c r="K29" s="72">
        <v>55</v>
      </c>
      <c r="L29" s="72">
        <v>40</v>
      </c>
      <c r="M29" s="73">
        <v>600</v>
      </c>
      <c r="N29" s="74">
        <f t="shared" si="41"/>
        <v>24000</v>
      </c>
      <c r="O29" s="69">
        <f t="shared" ref="O29" si="50">L29/4</f>
        <v>10</v>
      </c>
      <c r="P29" s="74">
        <f t="shared" si="46"/>
        <v>6000</v>
      </c>
      <c r="Q29" s="69">
        <f t="shared" ref="Q29" si="51">L29/4</f>
        <v>10</v>
      </c>
      <c r="R29" s="74">
        <f t="shared" si="47"/>
        <v>6000</v>
      </c>
      <c r="S29" s="69">
        <f t="shared" ref="S29" si="52">L29/4</f>
        <v>10</v>
      </c>
      <c r="T29" s="69">
        <f t="shared" si="48"/>
        <v>6000</v>
      </c>
      <c r="U29" s="69">
        <f t="shared" ref="U29" si="53">L29/4</f>
        <v>10</v>
      </c>
      <c r="V29" s="74">
        <f t="shared" si="49"/>
        <v>6000</v>
      </c>
      <c r="W29" s="75"/>
    </row>
    <row r="30" spans="1:23" ht="16" customHeight="1" x14ac:dyDescent="0.3">
      <c r="A30" s="69">
        <v>10945</v>
      </c>
      <c r="B30" s="70">
        <v>26</v>
      </c>
      <c r="C30" s="65" t="s">
        <v>456</v>
      </c>
      <c r="D30" s="70" t="s">
        <v>438</v>
      </c>
      <c r="E30" s="70" t="s">
        <v>453</v>
      </c>
      <c r="F30" s="70" t="s">
        <v>438</v>
      </c>
      <c r="G30" s="71">
        <v>198</v>
      </c>
      <c r="H30" s="71">
        <v>204</v>
      </c>
      <c r="I30" s="71">
        <v>312</v>
      </c>
      <c r="J30" s="72">
        <f t="shared" si="0"/>
        <v>261.8</v>
      </c>
      <c r="K30" s="72">
        <v>72</v>
      </c>
      <c r="L30" s="72">
        <v>200</v>
      </c>
      <c r="M30" s="73">
        <v>22.5</v>
      </c>
      <c r="N30" s="74">
        <f t="shared" si="41"/>
        <v>4500</v>
      </c>
      <c r="O30" s="69">
        <v>50</v>
      </c>
      <c r="P30" s="74">
        <f t="shared" si="46"/>
        <v>1125</v>
      </c>
      <c r="Q30" s="69">
        <v>50</v>
      </c>
      <c r="R30" s="74">
        <f t="shared" si="47"/>
        <v>1125</v>
      </c>
      <c r="S30" s="69">
        <v>50</v>
      </c>
      <c r="T30" s="78">
        <f t="shared" si="48"/>
        <v>1125</v>
      </c>
      <c r="U30" s="69">
        <v>50</v>
      </c>
      <c r="V30" s="74">
        <f t="shared" si="49"/>
        <v>1125</v>
      </c>
      <c r="W30" s="75"/>
    </row>
    <row r="31" spans="1:23" ht="16" customHeight="1" x14ac:dyDescent="0.3">
      <c r="A31" s="69">
        <v>10945</v>
      </c>
      <c r="B31" s="70">
        <v>27</v>
      </c>
      <c r="C31" s="65" t="s">
        <v>457</v>
      </c>
      <c r="D31" s="70" t="s">
        <v>438</v>
      </c>
      <c r="E31" s="70" t="s">
        <v>453</v>
      </c>
      <c r="F31" s="70" t="s">
        <v>438</v>
      </c>
      <c r="G31" s="71">
        <v>156</v>
      </c>
      <c r="H31" s="71">
        <v>384</v>
      </c>
      <c r="I31" s="71">
        <v>228</v>
      </c>
      <c r="J31" s="72">
        <f>(G31+H31+I31)/3*1.1</f>
        <v>281.60000000000002</v>
      </c>
      <c r="K31" s="72">
        <v>36</v>
      </c>
      <c r="L31" s="72">
        <v>240</v>
      </c>
      <c r="M31" s="73">
        <v>22.5</v>
      </c>
      <c r="N31" s="74">
        <f t="shared" si="41"/>
        <v>5400</v>
      </c>
      <c r="O31" s="69">
        <f t="shared" ref="O31" si="54">L31/4</f>
        <v>60</v>
      </c>
      <c r="P31" s="74">
        <f t="shared" si="46"/>
        <v>1350</v>
      </c>
      <c r="Q31" s="69">
        <f t="shared" ref="Q31" si="55">L31/4</f>
        <v>60</v>
      </c>
      <c r="R31" s="74">
        <f t="shared" si="47"/>
        <v>1350</v>
      </c>
      <c r="S31" s="69">
        <f t="shared" ref="S31" si="56">L31/4</f>
        <v>60</v>
      </c>
      <c r="T31" s="85">
        <f t="shared" si="48"/>
        <v>1350</v>
      </c>
      <c r="U31" s="69">
        <f t="shared" ref="U31" si="57">L31/4</f>
        <v>60</v>
      </c>
      <c r="V31" s="74">
        <f t="shared" si="49"/>
        <v>1350</v>
      </c>
      <c r="W31" s="75"/>
    </row>
    <row r="32" spans="1:23" ht="16" customHeight="1" x14ac:dyDescent="0.3">
      <c r="A32" s="69">
        <v>10945</v>
      </c>
      <c r="B32" s="70">
        <v>28</v>
      </c>
      <c r="C32" s="65" t="s">
        <v>458</v>
      </c>
      <c r="D32" s="70" t="s">
        <v>438</v>
      </c>
      <c r="E32" s="70" t="s">
        <v>453</v>
      </c>
      <c r="F32" s="70" t="s">
        <v>438</v>
      </c>
      <c r="G32" s="71">
        <v>288</v>
      </c>
      <c r="H32" s="71">
        <v>144</v>
      </c>
      <c r="I32" s="71">
        <v>0</v>
      </c>
      <c r="J32" s="72">
        <f t="shared" ref="J32:J34" si="58">(G32+H32+I32)/3*1.1</f>
        <v>158.4</v>
      </c>
      <c r="K32" s="72">
        <v>60</v>
      </c>
      <c r="L32" s="72">
        <v>100</v>
      </c>
      <c r="M32" s="73">
        <v>22.5</v>
      </c>
      <c r="N32" s="74">
        <f t="shared" si="41"/>
        <v>2250</v>
      </c>
      <c r="O32" s="69">
        <v>0</v>
      </c>
      <c r="P32" s="74">
        <f t="shared" si="46"/>
        <v>0</v>
      </c>
      <c r="Q32" s="69">
        <v>50</v>
      </c>
      <c r="R32" s="74">
        <f t="shared" si="47"/>
        <v>1125</v>
      </c>
      <c r="S32" s="69">
        <v>50</v>
      </c>
      <c r="T32" s="85">
        <f t="shared" si="48"/>
        <v>1125</v>
      </c>
      <c r="U32" s="69">
        <v>0</v>
      </c>
      <c r="V32" s="74">
        <f t="shared" si="49"/>
        <v>0</v>
      </c>
      <c r="W32" s="75"/>
    </row>
    <row r="33" spans="1:26" ht="16" customHeight="1" x14ac:dyDescent="0.3">
      <c r="A33" s="69">
        <v>10945</v>
      </c>
      <c r="B33" s="70">
        <v>29</v>
      </c>
      <c r="C33" s="65" t="s">
        <v>459</v>
      </c>
      <c r="D33" s="70" t="s">
        <v>424</v>
      </c>
      <c r="E33" s="70" t="s">
        <v>460</v>
      </c>
      <c r="F33" s="70" t="s">
        <v>424</v>
      </c>
      <c r="G33" s="71">
        <v>299</v>
      </c>
      <c r="H33" s="71">
        <v>460</v>
      </c>
      <c r="I33" s="71">
        <v>287</v>
      </c>
      <c r="J33" s="72">
        <f t="shared" si="58"/>
        <v>383.53333333333336</v>
      </c>
      <c r="K33" s="72">
        <v>130</v>
      </c>
      <c r="L33" s="72">
        <v>260</v>
      </c>
      <c r="M33" s="83">
        <v>110</v>
      </c>
      <c r="N33" s="74">
        <f t="shared" si="41"/>
        <v>28600</v>
      </c>
      <c r="O33" s="69">
        <v>0</v>
      </c>
      <c r="P33" s="74">
        <f t="shared" si="46"/>
        <v>0</v>
      </c>
      <c r="Q33" s="69">
        <v>60</v>
      </c>
      <c r="R33" s="74">
        <f t="shared" si="47"/>
        <v>6600</v>
      </c>
      <c r="S33" s="69">
        <v>100</v>
      </c>
      <c r="T33" s="74">
        <f t="shared" si="48"/>
        <v>11000</v>
      </c>
      <c r="U33" s="69">
        <v>100</v>
      </c>
      <c r="V33" s="74">
        <f t="shared" si="49"/>
        <v>11000</v>
      </c>
      <c r="W33" s="75"/>
    </row>
    <row r="34" spans="1:26" ht="16" customHeight="1" x14ac:dyDescent="0.3">
      <c r="A34" s="69">
        <v>10945</v>
      </c>
      <c r="B34" s="70">
        <v>30</v>
      </c>
      <c r="C34" s="65" t="s">
        <v>461</v>
      </c>
      <c r="D34" s="70" t="s">
        <v>424</v>
      </c>
      <c r="E34" s="70" t="s">
        <v>460</v>
      </c>
      <c r="F34" s="70" t="s">
        <v>424</v>
      </c>
      <c r="G34" s="71">
        <v>950</v>
      </c>
      <c r="H34" s="71">
        <v>885</v>
      </c>
      <c r="I34" s="71">
        <v>1229</v>
      </c>
      <c r="J34" s="72">
        <f t="shared" si="58"/>
        <v>1123.4666666666667</v>
      </c>
      <c r="K34" s="72">
        <v>230</v>
      </c>
      <c r="L34" s="72">
        <v>1000</v>
      </c>
      <c r="M34" s="73">
        <v>110</v>
      </c>
      <c r="N34" s="74">
        <f t="shared" si="41"/>
        <v>110000</v>
      </c>
      <c r="O34" s="69">
        <v>200</v>
      </c>
      <c r="P34" s="74">
        <f t="shared" si="46"/>
        <v>22000</v>
      </c>
      <c r="Q34" s="69">
        <v>200</v>
      </c>
      <c r="R34" s="74">
        <f t="shared" si="47"/>
        <v>22000</v>
      </c>
      <c r="S34" s="69">
        <v>300</v>
      </c>
      <c r="T34" s="74">
        <f t="shared" si="48"/>
        <v>33000</v>
      </c>
      <c r="U34" s="69">
        <v>300</v>
      </c>
      <c r="V34" s="74">
        <f t="shared" si="49"/>
        <v>33000</v>
      </c>
      <c r="W34" s="75"/>
    </row>
    <row r="35" spans="1:26" s="104" customFormat="1" ht="17.5" customHeight="1" x14ac:dyDescent="0.3">
      <c r="A35" s="95"/>
      <c r="B35" s="96"/>
      <c r="C35" s="97"/>
      <c r="D35" s="96"/>
      <c r="E35" s="96"/>
      <c r="F35" s="96"/>
      <c r="G35" s="98"/>
      <c r="H35" s="98"/>
      <c r="I35" s="98"/>
      <c r="J35" s="99"/>
      <c r="K35" s="99"/>
      <c r="L35" s="99"/>
      <c r="M35" s="100"/>
      <c r="N35" s="101"/>
      <c r="O35" s="95"/>
      <c r="P35" s="101"/>
      <c r="Q35" s="95"/>
      <c r="R35" s="101"/>
      <c r="S35" s="95"/>
      <c r="T35" s="102"/>
      <c r="U35" s="95"/>
      <c r="V35" s="101"/>
      <c r="W35" s="103"/>
    </row>
    <row r="36" spans="1:26" s="20" customFormat="1" ht="16" customHeight="1" x14ac:dyDescent="0.35">
      <c r="B36" s="24"/>
      <c r="C36" s="25" t="s">
        <v>577</v>
      </c>
      <c r="D36" s="25"/>
      <c r="E36" s="25"/>
      <c r="F36" s="26"/>
      <c r="G36" s="127"/>
      <c r="H36" s="127" t="s">
        <v>577</v>
      </c>
      <c r="I36" s="26"/>
      <c r="J36" s="25"/>
      <c r="K36" s="25"/>
      <c r="L36" s="24"/>
      <c r="M36" s="26"/>
      <c r="N36" s="26" t="s">
        <v>577</v>
      </c>
      <c r="O36" s="26"/>
      <c r="P36" s="26"/>
      <c r="Q36" s="24"/>
      <c r="R36" s="27"/>
      <c r="S36" s="28" t="s">
        <v>577</v>
      </c>
      <c r="T36" s="28"/>
      <c r="U36" s="28"/>
      <c r="V36" s="28"/>
      <c r="W36" s="28"/>
      <c r="X36" s="28"/>
      <c r="Y36" s="28"/>
      <c r="Z36" s="24"/>
    </row>
    <row r="37" spans="1:26" s="131" customFormat="1" ht="16" customHeight="1" x14ac:dyDescent="0.35">
      <c r="C37" s="131" t="s">
        <v>578</v>
      </c>
      <c r="E37" s="134"/>
      <c r="F37" s="132"/>
      <c r="G37" s="132"/>
      <c r="H37" s="132" t="s">
        <v>789</v>
      </c>
      <c r="I37" s="132"/>
      <c r="M37" s="132"/>
      <c r="N37" s="132" t="s">
        <v>790</v>
      </c>
      <c r="O37" s="132"/>
      <c r="P37" s="132"/>
      <c r="S37" s="133" t="s">
        <v>688</v>
      </c>
      <c r="T37" s="133"/>
      <c r="U37" s="133"/>
      <c r="V37" s="133"/>
      <c r="W37" s="133"/>
      <c r="X37" s="133"/>
      <c r="Y37" s="133"/>
    </row>
    <row r="38" spans="1:26" s="131" customFormat="1" ht="16" customHeight="1" x14ac:dyDescent="0.35">
      <c r="C38" s="131" t="s">
        <v>614</v>
      </c>
      <c r="E38" s="134"/>
      <c r="F38" s="132"/>
      <c r="G38" s="132"/>
      <c r="H38" s="132" t="s">
        <v>686</v>
      </c>
      <c r="I38" s="132"/>
      <c r="M38" s="132"/>
      <c r="N38" s="132" t="s">
        <v>615</v>
      </c>
      <c r="O38" s="132"/>
      <c r="P38" s="132"/>
      <c r="S38" s="133" t="s">
        <v>616</v>
      </c>
      <c r="T38" s="133"/>
      <c r="U38" s="133"/>
      <c r="V38" s="133"/>
      <c r="W38" s="133"/>
      <c r="X38" s="133"/>
      <c r="Y38" s="133"/>
    </row>
    <row r="39" spans="1:26" s="131" customFormat="1" ht="16" customHeight="1" x14ac:dyDescent="0.35">
      <c r="C39" s="131" t="s">
        <v>677</v>
      </c>
      <c r="E39" s="134"/>
      <c r="F39" s="132"/>
      <c r="G39" s="132"/>
      <c r="H39" s="132" t="s">
        <v>687</v>
      </c>
      <c r="I39" s="132"/>
      <c r="M39" s="132"/>
      <c r="N39" s="132" t="s">
        <v>86</v>
      </c>
      <c r="O39" s="132"/>
      <c r="P39" s="132"/>
      <c r="S39" s="133" t="s">
        <v>87</v>
      </c>
      <c r="T39" s="133"/>
      <c r="U39" s="133"/>
      <c r="V39" s="133"/>
      <c r="W39" s="133"/>
      <c r="X39" s="133"/>
      <c r="Y39" s="133"/>
    </row>
    <row r="40" spans="1:26" s="144" customFormat="1" ht="16" customHeight="1" x14ac:dyDescent="0.3">
      <c r="A40" s="372" t="s">
        <v>1163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67"/>
      <c r="Y40" s="67"/>
    </row>
    <row r="41" spans="1:26" s="144" customFormat="1" ht="16" customHeight="1" x14ac:dyDescent="0.3">
      <c r="A41" s="371" t="s">
        <v>617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67"/>
      <c r="Y41" s="67"/>
    </row>
    <row r="42" spans="1:26" s="61" customFormat="1" ht="16" customHeight="1" x14ac:dyDescent="0.3">
      <c r="A42" s="337" t="s">
        <v>13</v>
      </c>
      <c r="B42" s="358" t="s">
        <v>12</v>
      </c>
      <c r="C42" s="359" t="s">
        <v>437</v>
      </c>
      <c r="D42" s="360" t="s">
        <v>16</v>
      </c>
      <c r="E42" s="360" t="s">
        <v>17</v>
      </c>
      <c r="F42" s="360" t="s">
        <v>18</v>
      </c>
      <c r="G42" s="363" t="s">
        <v>19</v>
      </c>
      <c r="H42" s="364"/>
      <c r="I42" s="365"/>
      <c r="J42" s="361" t="s">
        <v>1161</v>
      </c>
      <c r="K42" s="366" t="s">
        <v>20</v>
      </c>
      <c r="L42" s="361" t="s">
        <v>1162</v>
      </c>
      <c r="M42" s="367" t="s">
        <v>21</v>
      </c>
      <c r="N42" s="369" t="s">
        <v>22</v>
      </c>
      <c r="O42" s="337" t="s">
        <v>23</v>
      </c>
      <c r="P42" s="337"/>
      <c r="Q42" s="337" t="s">
        <v>24</v>
      </c>
      <c r="R42" s="337"/>
      <c r="S42" s="357" t="s">
        <v>25</v>
      </c>
      <c r="T42" s="357"/>
      <c r="U42" s="337" t="s">
        <v>26</v>
      </c>
      <c r="V42" s="337"/>
      <c r="W42" s="6" t="s">
        <v>27</v>
      </c>
    </row>
    <row r="43" spans="1:26" s="61" customFormat="1" ht="16" customHeight="1" x14ac:dyDescent="0.3">
      <c r="A43" s="337"/>
      <c r="B43" s="358"/>
      <c r="C43" s="359"/>
      <c r="D43" s="360"/>
      <c r="E43" s="360"/>
      <c r="F43" s="360"/>
      <c r="G43" s="145" t="s">
        <v>619</v>
      </c>
      <c r="H43" s="145" t="s">
        <v>788</v>
      </c>
      <c r="I43" s="145" t="s">
        <v>1164</v>
      </c>
      <c r="J43" s="362"/>
      <c r="K43" s="366"/>
      <c r="L43" s="362"/>
      <c r="M43" s="368"/>
      <c r="N43" s="370"/>
      <c r="O43" s="138" t="s">
        <v>28</v>
      </c>
      <c r="P43" s="143" t="s">
        <v>29</v>
      </c>
      <c r="Q43" s="138" t="s">
        <v>28</v>
      </c>
      <c r="R43" s="143" t="s">
        <v>29</v>
      </c>
      <c r="S43" s="138" t="s">
        <v>28</v>
      </c>
      <c r="T43" s="138" t="s">
        <v>29</v>
      </c>
      <c r="U43" s="138" t="s">
        <v>28</v>
      </c>
      <c r="V43" s="143" t="s">
        <v>29</v>
      </c>
      <c r="W43" s="6"/>
    </row>
    <row r="44" spans="1:26" ht="16" customHeight="1" x14ac:dyDescent="0.3">
      <c r="A44" s="69">
        <v>10945</v>
      </c>
      <c r="B44" s="70">
        <v>31</v>
      </c>
      <c r="C44" s="65" t="s">
        <v>462</v>
      </c>
      <c r="D44" s="70" t="s">
        <v>424</v>
      </c>
      <c r="E44" s="70" t="s">
        <v>460</v>
      </c>
      <c r="F44" s="70" t="s">
        <v>424</v>
      </c>
      <c r="G44" s="71">
        <v>338</v>
      </c>
      <c r="H44" s="71">
        <v>344</v>
      </c>
      <c r="I44" s="71">
        <v>439</v>
      </c>
      <c r="J44" s="72">
        <f t="shared" ref="J44:J68" si="59">(G44+H44+I44)/3*1.1</f>
        <v>411.03333333333336</v>
      </c>
      <c r="K44" s="72">
        <v>251</v>
      </c>
      <c r="L44" s="72">
        <v>160</v>
      </c>
      <c r="M44" s="73">
        <v>110</v>
      </c>
      <c r="N44" s="74">
        <f t="shared" ref="N44" si="60">L44*M44</f>
        <v>17600</v>
      </c>
      <c r="O44" s="69">
        <v>0</v>
      </c>
      <c r="P44" s="74">
        <f t="shared" ref="P44:P45" si="61">M44*O44</f>
        <v>0</v>
      </c>
      <c r="Q44" s="69">
        <v>0</v>
      </c>
      <c r="R44" s="74">
        <f t="shared" ref="R44:R45" si="62">M44*Q44</f>
        <v>0</v>
      </c>
      <c r="S44" s="69">
        <v>60</v>
      </c>
      <c r="T44" s="85">
        <f t="shared" ref="T44:T45" si="63">M44*S44</f>
        <v>6600</v>
      </c>
      <c r="U44" s="69">
        <v>100</v>
      </c>
      <c r="V44" s="74">
        <f t="shared" ref="V44:V45" si="64">M44*U44</f>
        <v>11000</v>
      </c>
      <c r="W44" s="75"/>
    </row>
    <row r="45" spans="1:26" ht="16" customHeight="1" x14ac:dyDescent="0.3">
      <c r="A45" s="69">
        <v>10945</v>
      </c>
      <c r="B45" s="70">
        <v>32</v>
      </c>
      <c r="C45" s="65" t="s">
        <v>464</v>
      </c>
      <c r="D45" s="70" t="s">
        <v>424</v>
      </c>
      <c r="E45" s="70" t="s">
        <v>460</v>
      </c>
      <c r="F45" s="70" t="s">
        <v>424</v>
      </c>
      <c r="G45" s="84">
        <v>46</v>
      </c>
      <c r="H45" s="84">
        <v>60</v>
      </c>
      <c r="I45" s="84">
        <v>10</v>
      </c>
      <c r="J45" s="72">
        <f t="shared" si="59"/>
        <v>42.533333333333331</v>
      </c>
      <c r="K45" s="72">
        <v>5</v>
      </c>
      <c r="L45" s="72">
        <v>40</v>
      </c>
      <c r="M45" s="73">
        <v>110</v>
      </c>
      <c r="N45" s="74">
        <f t="shared" ref="N45:N92" si="65">L45*M45</f>
        <v>4400</v>
      </c>
      <c r="O45" s="69">
        <f t="shared" ref="O45" si="66">L45/4</f>
        <v>10</v>
      </c>
      <c r="P45" s="74">
        <f t="shared" si="61"/>
        <v>1100</v>
      </c>
      <c r="Q45" s="69">
        <f t="shared" ref="Q45" si="67">L45/4</f>
        <v>10</v>
      </c>
      <c r="R45" s="74">
        <f t="shared" si="62"/>
        <v>1100</v>
      </c>
      <c r="S45" s="69">
        <f t="shared" ref="S45" si="68">L45/4</f>
        <v>10</v>
      </c>
      <c r="T45" s="85">
        <f t="shared" si="63"/>
        <v>1100</v>
      </c>
      <c r="U45" s="69">
        <f t="shared" ref="U45" si="69">L45/4</f>
        <v>10</v>
      </c>
      <c r="V45" s="74">
        <f t="shared" si="64"/>
        <v>1100</v>
      </c>
      <c r="W45" s="75"/>
    </row>
    <row r="46" spans="1:26" ht="16" customHeight="1" x14ac:dyDescent="0.3">
      <c r="A46" s="69">
        <v>10945</v>
      </c>
      <c r="B46" s="70">
        <v>33</v>
      </c>
      <c r="C46" s="65" t="s">
        <v>465</v>
      </c>
      <c r="D46" s="70" t="s">
        <v>424</v>
      </c>
      <c r="E46" s="70" t="s">
        <v>466</v>
      </c>
      <c r="F46" s="70" t="s">
        <v>424</v>
      </c>
      <c r="G46" s="84">
        <v>656</v>
      </c>
      <c r="H46" s="84">
        <v>840</v>
      </c>
      <c r="I46" s="84">
        <v>963</v>
      </c>
      <c r="J46" s="72">
        <f t="shared" si="59"/>
        <v>901.63333333333333</v>
      </c>
      <c r="K46" s="72">
        <v>80</v>
      </c>
      <c r="L46" s="72">
        <v>1000</v>
      </c>
      <c r="M46" s="73">
        <v>40</v>
      </c>
      <c r="N46" s="74">
        <f t="shared" si="65"/>
        <v>40000</v>
      </c>
      <c r="O46" s="69">
        <f t="shared" ref="O46" si="70">L46/4</f>
        <v>250</v>
      </c>
      <c r="P46" s="74">
        <f t="shared" ref="P46:P89" si="71">M46*O46</f>
        <v>10000</v>
      </c>
      <c r="Q46" s="69">
        <f t="shared" ref="Q46" si="72">L46/4</f>
        <v>250</v>
      </c>
      <c r="R46" s="74">
        <f t="shared" ref="R46:R89" si="73">M46*Q46</f>
        <v>10000</v>
      </c>
      <c r="S46" s="69">
        <f t="shared" ref="S46" si="74">L46/4</f>
        <v>250</v>
      </c>
      <c r="T46" s="85">
        <f t="shared" ref="T46:T89" si="75">M46*S46</f>
        <v>10000</v>
      </c>
      <c r="U46" s="69">
        <f t="shared" ref="U46" si="76">L46/4</f>
        <v>250</v>
      </c>
      <c r="V46" s="74">
        <f t="shared" ref="V46:V89" si="77">M46*U46</f>
        <v>10000</v>
      </c>
      <c r="W46" s="75"/>
    </row>
    <row r="47" spans="1:26" ht="16" customHeight="1" x14ac:dyDescent="0.3">
      <c r="A47" s="69">
        <v>10945</v>
      </c>
      <c r="B47" s="70">
        <v>34</v>
      </c>
      <c r="C47" s="65" t="s">
        <v>467</v>
      </c>
      <c r="D47" s="70" t="s">
        <v>424</v>
      </c>
      <c r="E47" s="70" t="s">
        <v>466</v>
      </c>
      <c r="F47" s="70" t="s">
        <v>424</v>
      </c>
      <c r="G47" s="84">
        <v>289</v>
      </c>
      <c r="H47" s="84">
        <v>384</v>
      </c>
      <c r="I47" s="84">
        <v>344</v>
      </c>
      <c r="J47" s="72">
        <f t="shared" si="59"/>
        <v>372.90000000000003</v>
      </c>
      <c r="K47" s="72">
        <v>30</v>
      </c>
      <c r="L47" s="72">
        <v>400</v>
      </c>
      <c r="M47" s="73">
        <v>53.5</v>
      </c>
      <c r="N47" s="74">
        <f t="shared" si="65"/>
        <v>21400</v>
      </c>
      <c r="O47" s="69">
        <f t="shared" ref="O47:O49" si="78">L47/4</f>
        <v>100</v>
      </c>
      <c r="P47" s="74">
        <f t="shared" ref="P47:P49" si="79">M47*O47</f>
        <v>5350</v>
      </c>
      <c r="Q47" s="69">
        <f t="shared" ref="Q47:Q49" si="80">L47/4</f>
        <v>100</v>
      </c>
      <c r="R47" s="74">
        <f t="shared" ref="R47:R49" si="81">M47*Q47</f>
        <v>5350</v>
      </c>
      <c r="S47" s="69">
        <f t="shared" ref="S47:S49" si="82">L47/4</f>
        <v>100</v>
      </c>
      <c r="T47" s="85">
        <f t="shared" ref="T47:T49" si="83">M47*S47</f>
        <v>5350</v>
      </c>
      <c r="U47" s="69">
        <f t="shared" ref="U47:U49" si="84">L47/4</f>
        <v>100</v>
      </c>
      <c r="V47" s="74">
        <f t="shared" ref="V47:V49" si="85">M47*U47</f>
        <v>5350</v>
      </c>
      <c r="W47" s="75"/>
    </row>
    <row r="48" spans="1:26" ht="16" customHeight="1" x14ac:dyDescent="0.3">
      <c r="A48" s="69">
        <v>10945</v>
      </c>
      <c r="B48" s="70">
        <v>35</v>
      </c>
      <c r="C48" s="65" t="s">
        <v>585</v>
      </c>
      <c r="D48" s="70" t="s">
        <v>424</v>
      </c>
      <c r="E48" s="70" t="s">
        <v>466</v>
      </c>
      <c r="F48" s="70" t="s">
        <v>424</v>
      </c>
      <c r="G48" s="84">
        <v>920</v>
      </c>
      <c r="H48" s="84">
        <v>130</v>
      </c>
      <c r="I48" s="84">
        <v>138</v>
      </c>
      <c r="J48" s="72">
        <f t="shared" si="59"/>
        <v>435.6</v>
      </c>
      <c r="K48" s="72">
        <v>28</v>
      </c>
      <c r="L48" s="72">
        <v>400</v>
      </c>
      <c r="M48" s="73">
        <v>53.5</v>
      </c>
      <c r="N48" s="74">
        <f t="shared" ref="N48" si="86">L48*M48</f>
        <v>21400</v>
      </c>
      <c r="O48" s="69">
        <f t="shared" si="78"/>
        <v>100</v>
      </c>
      <c r="P48" s="74">
        <f t="shared" si="79"/>
        <v>5350</v>
      </c>
      <c r="Q48" s="69">
        <f t="shared" si="80"/>
        <v>100</v>
      </c>
      <c r="R48" s="74">
        <f t="shared" si="81"/>
        <v>5350</v>
      </c>
      <c r="S48" s="69">
        <f t="shared" si="82"/>
        <v>100</v>
      </c>
      <c r="T48" s="85">
        <f t="shared" si="83"/>
        <v>5350</v>
      </c>
      <c r="U48" s="69">
        <f t="shared" si="84"/>
        <v>100</v>
      </c>
      <c r="V48" s="74">
        <f t="shared" si="85"/>
        <v>5350</v>
      </c>
      <c r="W48" s="75"/>
    </row>
    <row r="49" spans="1:23" ht="16" customHeight="1" x14ac:dyDescent="0.3">
      <c r="A49" s="69">
        <v>10945</v>
      </c>
      <c r="B49" s="70">
        <v>36</v>
      </c>
      <c r="C49" s="65" t="s">
        <v>692</v>
      </c>
      <c r="D49" s="70" t="s">
        <v>424</v>
      </c>
      <c r="E49" s="70" t="s">
        <v>466</v>
      </c>
      <c r="F49" s="70" t="s">
        <v>424</v>
      </c>
      <c r="G49" s="84">
        <v>166</v>
      </c>
      <c r="H49" s="84">
        <v>127</v>
      </c>
      <c r="I49" s="84">
        <v>156</v>
      </c>
      <c r="J49" s="72">
        <f t="shared" si="59"/>
        <v>164.63333333333333</v>
      </c>
      <c r="K49" s="72">
        <v>42</v>
      </c>
      <c r="L49" s="72">
        <v>120</v>
      </c>
      <c r="M49" s="73">
        <v>53.5</v>
      </c>
      <c r="N49" s="74">
        <f t="shared" si="65"/>
        <v>6420</v>
      </c>
      <c r="O49" s="69">
        <f t="shared" si="78"/>
        <v>30</v>
      </c>
      <c r="P49" s="74">
        <f t="shared" si="79"/>
        <v>1605</v>
      </c>
      <c r="Q49" s="69">
        <f t="shared" si="80"/>
        <v>30</v>
      </c>
      <c r="R49" s="74">
        <f t="shared" si="81"/>
        <v>1605</v>
      </c>
      <c r="S49" s="69">
        <f t="shared" si="82"/>
        <v>30</v>
      </c>
      <c r="T49" s="85">
        <f t="shared" si="83"/>
        <v>1605</v>
      </c>
      <c r="U49" s="69">
        <f t="shared" si="84"/>
        <v>30</v>
      </c>
      <c r="V49" s="74">
        <f t="shared" si="85"/>
        <v>1605</v>
      </c>
      <c r="W49" s="75"/>
    </row>
    <row r="50" spans="1:23" ht="16" customHeight="1" x14ac:dyDescent="0.3">
      <c r="A50" s="69">
        <v>10945</v>
      </c>
      <c r="B50" s="70">
        <v>37</v>
      </c>
      <c r="C50" s="65" t="s">
        <v>468</v>
      </c>
      <c r="D50" s="70" t="s">
        <v>424</v>
      </c>
      <c r="E50" s="70" t="s">
        <v>466</v>
      </c>
      <c r="F50" s="70" t="s">
        <v>424</v>
      </c>
      <c r="G50" s="84">
        <v>31</v>
      </c>
      <c r="H50" s="84">
        <v>18</v>
      </c>
      <c r="I50" s="84">
        <v>19</v>
      </c>
      <c r="J50" s="72">
        <f t="shared" si="59"/>
        <v>24.933333333333337</v>
      </c>
      <c r="K50" s="72">
        <v>27</v>
      </c>
      <c r="L50" s="72">
        <v>0</v>
      </c>
      <c r="M50" s="73">
        <v>53.5</v>
      </c>
      <c r="N50" s="74">
        <f t="shared" si="65"/>
        <v>0</v>
      </c>
      <c r="O50" s="87">
        <v>0</v>
      </c>
      <c r="P50" s="77">
        <f t="shared" si="71"/>
        <v>0</v>
      </c>
      <c r="Q50" s="87">
        <v>0</v>
      </c>
      <c r="R50" s="77">
        <f t="shared" si="73"/>
        <v>0</v>
      </c>
      <c r="S50" s="87">
        <v>0</v>
      </c>
      <c r="T50" s="77">
        <f t="shared" si="75"/>
        <v>0</v>
      </c>
      <c r="U50" s="87">
        <v>0</v>
      </c>
      <c r="V50" s="77">
        <f t="shared" si="77"/>
        <v>0</v>
      </c>
      <c r="W50" s="75"/>
    </row>
    <row r="51" spans="1:23" ht="16" customHeight="1" x14ac:dyDescent="0.3">
      <c r="A51" s="69">
        <v>10945</v>
      </c>
      <c r="B51" s="70">
        <v>38</v>
      </c>
      <c r="C51" s="65" t="s">
        <v>693</v>
      </c>
      <c r="D51" s="70" t="s">
        <v>424</v>
      </c>
      <c r="E51" s="70" t="s">
        <v>466</v>
      </c>
      <c r="F51" s="70" t="s">
        <v>424</v>
      </c>
      <c r="G51" s="84">
        <v>19</v>
      </c>
      <c r="H51" s="84">
        <v>50</v>
      </c>
      <c r="I51" s="84">
        <v>53</v>
      </c>
      <c r="J51" s="72">
        <f t="shared" si="59"/>
        <v>44.733333333333334</v>
      </c>
      <c r="K51" s="72">
        <v>6</v>
      </c>
      <c r="L51" s="72">
        <v>40</v>
      </c>
      <c r="M51" s="73">
        <v>53.5</v>
      </c>
      <c r="N51" s="74">
        <f t="shared" si="65"/>
        <v>2140</v>
      </c>
      <c r="O51" s="69">
        <v>10</v>
      </c>
      <c r="P51" s="74">
        <f t="shared" si="71"/>
        <v>535</v>
      </c>
      <c r="Q51" s="69">
        <v>10</v>
      </c>
      <c r="R51" s="74">
        <f t="shared" si="73"/>
        <v>535</v>
      </c>
      <c r="S51" s="69">
        <v>10</v>
      </c>
      <c r="T51" s="85">
        <f t="shared" si="75"/>
        <v>535</v>
      </c>
      <c r="U51" s="69">
        <v>10</v>
      </c>
      <c r="V51" s="74">
        <f t="shared" si="77"/>
        <v>535</v>
      </c>
      <c r="W51" s="75"/>
    </row>
    <row r="52" spans="1:23" ht="16" customHeight="1" x14ac:dyDescent="0.3">
      <c r="A52" s="69">
        <v>10945</v>
      </c>
      <c r="B52" s="70">
        <v>39</v>
      </c>
      <c r="C52" s="65" t="s">
        <v>469</v>
      </c>
      <c r="D52" s="70" t="s">
        <v>424</v>
      </c>
      <c r="E52" s="70" t="s">
        <v>466</v>
      </c>
      <c r="F52" s="70" t="s">
        <v>424</v>
      </c>
      <c r="G52" s="84">
        <v>124</v>
      </c>
      <c r="H52" s="84">
        <v>156</v>
      </c>
      <c r="I52" s="84">
        <v>142</v>
      </c>
      <c r="J52" s="72">
        <f t="shared" si="59"/>
        <v>154.73333333333335</v>
      </c>
      <c r="K52" s="72">
        <v>74</v>
      </c>
      <c r="L52" s="72">
        <v>80</v>
      </c>
      <c r="M52" s="73">
        <v>53.5</v>
      </c>
      <c r="N52" s="74">
        <f t="shared" si="65"/>
        <v>4280</v>
      </c>
      <c r="O52" s="69">
        <v>0</v>
      </c>
      <c r="P52" s="74">
        <f t="shared" si="71"/>
        <v>0</v>
      </c>
      <c r="Q52" s="69">
        <v>0</v>
      </c>
      <c r="R52" s="74">
        <f t="shared" si="73"/>
        <v>0</v>
      </c>
      <c r="S52" s="69">
        <v>40</v>
      </c>
      <c r="T52" s="85">
        <f t="shared" si="75"/>
        <v>2140</v>
      </c>
      <c r="U52" s="69">
        <v>40</v>
      </c>
      <c r="V52" s="74">
        <f t="shared" si="77"/>
        <v>2140</v>
      </c>
      <c r="W52" s="75"/>
    </row>
    <row r="53" spans="1:23" ht="16" customHeight="1" x14ac:dyDescent="0.3">
      <c r="A53" s="69">
        <v>10945</v>
      </c>
      <c r="B53" s="70">
        <v>40</v>
      </c>
      <c r="C53" s="65" t="s">
        <v>694</v>
      </c>
      <c r="D53" s="70" t="s">
        <v>424</v>
      </c>
      <c r="E53" s="70" t="s">
        <v>466</v>
      </c>
      <c r="F53" s="70" t="s">
        <v>424</v>
      </c>
      <c r="G53" s="84">
        <v>59</v>
      </c>
      <c r="H53" s="84">
        <v>61</v>
      </c>
      <c r="I53" s="84">
        <v>41</v>
      </c>
      <c r="J53" s="72">
        <f t="shared" si="59"/>
        <v>59.033333333333339</v>
      </c>
      <c r="K53" s="72">
        <v>43</v>
      </c>
      <c r="L53" s="72">
        <v>16</v>
      </c>
      <c r="M53" s="73">
        <v>53.5</v>
      </c>
      <c r="N53" s="74">
        <f t="shared" si="65"/>
        <v>856</v>
      </c>
      <c r="O53" s="69">
        <v>0</v>
      </c>
      <c r="P53" s="74">
        <f t="shared" ref="P53:P54" si="87">M53*O53</f>
        <v>0</v>
      </c>
      <c r="Q53" s="69">
        <v>0</v>
      </c>
      <c r="R53" s="74">
        <f t="shared" ref="R53:R54" si="88">M53*Q53</f>
        <v>0</v>
      </c>
      <c r="S53" s="69">
        <v>0</v>
      </c>
      <c r="T53" s="85">
        <f t="shared" ref="T53:T54" si="89">M53*S53</f>
        <v>0</v>
      </c>
      <c r="U53" s="69">
        <v>16</v>
      </c>
      <c r="V53" s="74">
        <f t="shared" ref="V53:V54" si="90">M53*U53</f>
        <v>856</v>
      </c>
      <c r="W53" s="75"/>
    </row>
    <row r="54" spans="1:23" ht="16" customHeight="1" x14ac:dyDescent="0.3">
      <c r="A54" s="69">
        <v>10945</v>
      </c>
      <c r="B54" s="70">
        <v>41</v>
      </c>
      <c r="C54" s="65" t="s">
        <v>470</v>
      </c>
      <c r="D54" s="70" t="s">
        <v>424</v>
      </c>
      <c r="E54" s="70" t="s">
        <v>466</v>
      </c>
      <c r="F54" s="70" t="s">
        <v>424</v>
      </c>
      <c r="G54" s="84">
        <v>1098</v>
      </c>
      <c r="H54" s="84">
        <v>158</v>
      </c>
      <c r="I54" s="84">
        <v>233</v>
      </c>
      <c r="J54" s="72">
        <f t="shared" si="59"/>
        <v>545.9666666666667</v>
      </c>
      <c r="K54" s="72">
        <v>131</v>
      </c>
      <c r="L54" s="72">
        <v>400</v>
      </c>
      <c r="M54" s="73">
        <v>53.5</v>
      </c>
      <c r="N54" s="74">
        <f t="shared" si="65"/>
        <v>21400</v>
      </c>
      <c r="O54" s="69">
        <f t="shared" ref="O54" si="91">L54/4</f>
        <v>100</v>
      </c>
      <c r="P54" s="74">
        <f t="shared" si="87"/>
        <v>5350</v>
      </c>
      <c r="Q54" s="69">
        <f t="shared" ref="Q54" si="92">L54/4</f>
        <v>100</v>
      </c>
      <c r="R54" s="74">
        <f t="shared" si="88"/>
        <v>5350</v>
      </c>
      <c r="S54" s="69">
        <f t="shared" ref="S54" si="93">L54/4</f>
        <v>100</v>
      </c>
      <c r="T54" s="85">
        <f t="shared" si="89"/>
        <v>5350</v>
      </c>
      <c r="U54" s="69">
        <f t="shared" ref="U54" si="94">L54/4</f>
        <v>100</v>
      </c>
      <c r="V54" s="74">
        <f t="shared" si="90"/>
        <v>5350</v>
      </c>
      <c r="W54" s="75"/>
    </row>
    <row r="55" spans="1:23" ht="16" customHeight="1" x14ac:dyDescent="0.3">
      <c r="A55" s="69">
        <v>10945</v>
      </c>
      <c r="B55" s="70">
        <v>42</v>
      </c>
      <c r="C55" s="65" t="s">
        <v>695</v>
      </c>
      <c r="D55" s="70" t="s">
        <v>424</v>
      </c>
      <c r="E55" s="70" t="s">
        <v>466</v>
      </c>
      <c r="F55" s="70" t="s">
        <v>424</v>
      </c>
      <c r="G55" s="84">
        <v>77</v>
      </c>
      <c r="H55" s="84">
        <v>130</v>
      </c>
      <c r="I55" s="84">
        <v>89</v>
      </c>
      <c r="J55" s="72">
        <f t="shared" si="59"/>
        <v>108.53333333333335</v>
      </c>
      <c r="K55" s="72">
        <v>54</v>
      </c>
      <c r="L55" s="72">
        <v>60</v>
      </c>
      <c r="M55" s="73">
        <v>53.5</v>
      </c>
      <c r="N55" s="74">
        <f t="shared" si="65"/>
        <v>3210</v>
      </c>
      <c r="O55" s="69">
        <v>0</v>
      </c>
      <c r="P55" s="74">
        <f t="shared" ref="P55:P56" si="95">M55*O55</f>
        <v>0</v>
      </c>
      <c r="Q55" s="69">
        <v>0</v>
      </c>
      <c r="R55" s="74">
        <f t="shared" ref="R55:R56" si="96">M55*Q55</f>
        <v>0</v>
      </c>
      <c r="S55" s="69">
        <v>30</v>
      </c>
      <c r="T55" s="85">
        <f t="shared" ref="T55:T56" si="97">M55*S55</f>
        <v>1605</v>
      </c>
      <c r="U55" s="69">
        <v>30</v>
      </c>
      <c r="V55" s="74">
        <f t="shared" ref="V55:V56" si="98">M55*U55</f>
        <v>1605</v>
      </c>
      <c r="W55" s="75"/>
    </row>
    <row r="56" spans="1:23" ht="16" customHeight="1" x14ac:dyDescent="0.3">
      <c r="A56" s="69">
        <v>10945</v>
      </c>
      <c r="B56" s="70">
        <v>43</v>
      </c>
      <c r="C56" s="65" t="s">
        <v>696</v>
      </c>
      <c r="D56" s="70" t="s">
        <v>424</v>
      </c>
      <c r="E56" s="70" t="s">
        <v>466</v>
      </c>
      <c r="F56" s="70" t="s">
        <v>424</v>
      </c>
      <c r="G56" s="84">
        <v>4</v>
      </c>
      <c r="H56" s="84">
        <v>8</v>
      </c>
      <c r="I56" s="84">
        <v>12</v>
      </c>
      <c r="J56" s="72">
        <f t="shared" si="59"/>
        <v>8.8000000000000007</v>
      </c>
      <c r="K56" s="72">
        <v>0</v>
      </c>
      <c r="L56" s="72">
        <v>12</v>
      </c>
      <c r="M56" s="83">
        <v>238.61</v>
      </c>
      <c r="N56" s="74">
        <f t="shared" si="65"/>
        <v>2863.32</v>
      </c>
      <c r="O56" s="69">
        <v>3</v>
      </c>
      <c r="P56" s="74">
        <f t="shared" si="95"/>
        <v>715.83</v>
      </c>
      <c r="Q56" s="69">
        <v>3</v>
      </c>
      <c r="R56" s="74">
        <f t="shared" si="96"/>
        <v>715.83</v>
      </c>
      <c r="S56" s="69">
        <v>3</v>
      </c>
      <c r="T56" s="85">
        <f t="shared" si="97"/>
        <v>715.83</v>
      </c>
      <c r="U56" s="69">
        <v>3</v>
      </c>
      <c r="V56" s="74">
        <f t="shared" si="98"/>
        <v>715.83</v>
      </c>
      <c r="W56" s="75"/>
    </row>
    <row r="57" spans="1:23" ht="16" customHeight="1" x14ac:dyDescent="0.3">
      <c r="A57" s="69">
        <v>10945</v>
      </c>
      <c r="B57" s="70">
        <v>44</v>
      </c>
      <c r="C57" s="65" t="s">
        <v>697</v>
      </c>
      <c r="D57" s="70" t="s">
        <v>424</v>
      </c>
      <c r="E57" s="70" t="s">
        <v>466</v>
      </c>
      <c r="F57" s="70" t="s">
        <v>424</v>
      </c>
      <c r="G57" s="84">
        <v>229</v>
      </c>
      <c r="H57" s="84">
        <v>175</v>
      </c>
      <c r="I57" s="84">
        <v>258</v>
      </c>
      <c r="J57" s="72">
        <f t="shared" si="59"/>
        <v>242.73333333333335</v>
      </c>
      <c r="K57" s="72">
        <v>50</v>
      </c>
      <c r="L57" s="72">
        <v>200</v>
      </c>
      <c r="M57" s="73">
        <v>235.4</v>
      </c>
      <c r="N57" s="74">
        <f>L57*M57</f>
        <v>47080</v>
      </c>
      <c r="O57" s="69">
        <f t="shared" ref="O57:O63" si="99">L57/4</f>
        <v>50</v>
      </c>
      <c r="P57" s="74">
        <f t="shared" ref="P57:P73" si="100">M57*O57</f>
        <v>11770</v>
      </c>
      <c r="Q57" s="69">
        <f t="shared" ref="Q57:Q63" si="101">L57/4</f>
        <v>50</v>
      </c>
      <c r="R57" s="74">
        <f t="shared" ref="R57:R73" si="102">M57*Q57</f>
        <v>11770</v>
      </c>
      <c r="S57" s="69">
        <f t="shared" ref="S57:S63" si="103">L57/4</f>
        <v>50</v>
      </c>
      <c r="T57" s="85">
        <f t="shared" ref="T57:T73" si="104">M57*S57</f>
        <v>11770</v>
      </c>
      <c r="U57" s="69">
        <f t="shared" ref="U57:U63" si="105">L57/4</f>
        <v>50</v>
      </c>
      <c r="V57" s="74">
        <f t="shared" ref="V57:V73" si="106">M57*U57</f>
        <v>11770</v>
      </c>
      <c r="W57" s="75"/>
    </row>
    <row r="58" spans="1:23" ht="16" customHeight="1" x14ac:dyDescent="0.3">
      <c r="A58" s="69">
        <v>10945</v>
      </c>
      <c r="B58" s="70">
        <v>45</v>
      </c>
      <c r="C58" s="65" t="s">
        <v>471</v>
      </c>
      <c r="D58" s="70" t="s">
        <v>424</v>
      </c>
      <c r="E58" s="70" t="s">
        <v>466</v>
      </c>
      <c r="F58" s="70" t="s">
        <v>424</v>
      </c>
      <c r="G58" s="84">
        <v>1373</v>
      </c>
      <c r="H58" s="84">
        <v>480</v>
      </c>
      <c r="I58" s="84">
        <v>511</v>
      </c>
      <c r="J58" s="72">
        <f t="shared" si="59"/>
        <v>866.80000000000007</v>
      </c>
      <c r="K58" s="72">
        <v>124</v>
      </c>
      <c r="L58" s="72">
        <v>800</v>
      </c>
      <c r="M58" s="73">
        <v>116.63</v>
      </c>
      <c r="N58" s="74">
        <f t="shared" ref="N58:N73" si="107">L58*M58</f>
        <v>93304</v>
      </c>
      <c r="O58" s="69">
        <f t="shared" si="99"/>
        <v>200</v>
      </c>
      <c r="P58" s="74">
        <f t="shared" si="100"/>
        <v>23326</v>
      </c>
      <c r="Q58" s="69">
        <f t="shared" si="101"/>
        <v>200</v>
      </c>
      <c r="R58" s="74">
        <f t="shared" si="102"/>
        <v>23326</v>
      </c>
      <c r="S58" s="69">
        <f t="shared" si="103"/>
        <v>200</v>
      </c>
      <c r="T58" s="85">
        <f t="shared" si="104"/>
        <v>23326</v>
      </c>
      <c r="U58" s="69">
        <f t="shared" si="105"/>
        <v>200</v>
      </c>
      <c r="V58" s="74">
        <f t="shared" si="106"/>
        <v>23326</v>
      </c>
      <c r="W58" s="75"/>
    </row>
    <row r="59" spans="1:23" ht="16" customHeight="1" x14ac:dyDescent="0.3">
      <c r="A59" s="69">
        <v>10945</v>
      </c>
      <c r="B59" s="70">
        <v>46</v>
      </c>
      <c r="C59" s="65" t="s">
        <v>472</v>
      </c>
      <c r="D59" s="70" t="s">
        <v>424</v>
      </c>
      <c r="E59" s="70" t="s">
        <v>466</v>
      </c>
      <c r="F59" s="70" t="s">
        <v>424</v>
      </c>
      <c r="G59" s="84">
        <v>302</v>
      </c>
      <c r="H59" s="84">
        <v>265</v>
      </c>
      <c r="I59" s="84">
        <v>282</v>
      </c>
      <c r="J59" s="72">
        <f t="shared" si="59"/>
        <v>311.3</v>
      </c>
      <c r="K59" s="72">
        <v>120</v>
      </c>
      <c r="L59" s="72">
        <v>200</v>
      </c>
      <c r="M59" s="73">
        <v>134.82</v>
      </c>
      <c r="N59" s="74">
        <f t="shared" si="107"/>
        <v>26964</v>
      </c>
      <c r="O59" s="69">
        <v>0</v>
      </c>
      <c r="P59" s="74">
        <f t="shared" si="100"/>
        <v>0</v>
      </c>
      <c r="Q59" s="69">
        <v>100</v>
      </c>
      <c r="R59" s="74">
        <f t="shared" si="102"/>
        <v>13482</v>
      </c>
      <c r="S59" s="69">
        <v>100</v>
      </c>
      <c r="T59" s="85">
        <f t="shared" si="104"/>
        <v>13482</v>
      </c>
      <c r="U59" s="69">
        <v>0</v>
      </c>
      <c r="V59" s="74">
        <f t="shared" si="106"/>
        <v>0</v>
      </c>
      <c r="W59" s="75"/>
    </row>
    <row r="60" spans="1:23" ht="16" customHeight="1" x14ac:dyDescent="0.3">
      <c r="A60" s="69">
        <v>10945</v>
      </c>
      <c r="B60" s="70">
        <v>47</v>
      </c>
      <c r="C60" s="65" t="s">
        <v>586</v>
      </c>
      <c r="D60" s="70" t="s">
        <v>424</v>
      </c>
      <c r="E60" s="70" t="s">
        <v>466</v>
      </c>
      <c r="F60" s="70" t="s">
        <v>424</v>
      </c>
      <c r="G60" s="84">
        <v>107</v>
      </c>
      <c r="H60" s="84">
        <v>122</v>
      </c>
      <c r="I60" s="84">
        <v>137</v>
      </c>
      <c r="J60" s="72">
        <f t="shared" si="59"/>
        <v>134.20000000000002</v>
      </c>
      <c r="K60" s="72">
        <v>26</v>
      </c>
      <c r="L60" s="72">
        <v>100</v>
      </c>
      <c r="M60" s="73">
        <v>190</v>
      </c>
      <c r="N60" s="74">
        <f t="shared" si="107"/>
        <v>19000</v>
      </c>
      <c r="O60" s="69">
        <f t="shared" si="99"/>
        <v>25</v>
      </c>
      <c r="P60" s="74">
        <f t="shared" si="100"/>
        <v>4750</v>
      </c>
      <c r="Q60" s="69">
        <f t="shared" si="101"/>
        <v>25</v>
      </c>
      <c r="R60" s="74">
        <f t="shared" si="102"/>
        <v>4750</v>
      </c>
      <c r="S60" s="69">
        <f t="shared" si="103"/>
        <v>25</v>
      </c>
      <c r="T60" s="85">
        <f t="shared" si="104"/>
        <v>4750</v>
      </c>
      <c r="U60" s="69">
        <f t="shared" si="105"/>
        <v>25</v>
      </c>
      <c r="V60" s="74">
        <f t="shared" si="106"/>
        <v>4750</v>
      </c>
      <c r="W60" s="75"/>
    </row>
    <row r="61" spans="1:23" ht="16" customHeight="1" x14ac:dyDescent="0.3">
      <c r="A61" s="69">
        <v>10945</v>
      </c>
      <c r="B61" s="70">
        <v>48</v>
      </c>
      <c r="C61" s="65" t="s">
        <v>473</v>
      </c>
      <c r="D61" s="70" t="s">
        <v>438</v>
      </c>
      <c r="E61" s="70" t="s">
        <v>438</v>
      </c>
      <c r="F61" s="70" t="s">
        <v>438</v>
      </c>
      <c r="G61" s="84">
        <v>1260</v>
      </c>
      <c r="H61" s="84">
        <v>1700</v>
      </c>
      <c r="I61" s="84">
        <v>1040</v>
      </c>
      <c r="J61" s="72">
        <f t="shared" si="59"/>
        <v>1466.6666666666667</v>
      </c>
      <c r="K61" s="72">
        <v>233</v>
      </c>
      <c r="L61" s="72">
        <v>1200</v>
      </c>
      <c r="M61" s="73">
        <v>3.85</v>
      </c>
      <c r="N61" s="74">
        <f t="shared" si="107"/>
        <v>4620</v>
      </c>
      <c r="O61" s="69">
        <f t="shared" si="99"/>
        <v>300</v>
      </c>
      <c r="P61" s="74">
        <f t="shared" si="100"/>
        <v>1155</v>
      </c>
      <c r="Q61" s="69">
        <f t="shared" si="101"/>
        <v>300</v>
      </c>
      <c r="R61" s="74">
        <f t="shared" si="102"/>
        <v>1155</v>
      </c>
      <c r="S61" s="69">
        <f t="shared" si="103"/>
        <v>300</v>
      </c>
      <c r="T61" s="85">
        <f t="shared" si="104"/>
        <v>1155</v>
      </c>
      <c r="U61" s="69">
        <f t="shared" si="105"/>
        <v>300</v>
      </c>
      <c r="V61" s="74">
        <f t="shared" si="106"/>
        <v>1155</v>
      </c>
      <c r="W61" s="75"/>
    </row>
    <row r="62" spans="1:23" ht="16" customHeight="1" x14ac:dyDescent="0.3">
      <c r="A62" s="69">
        <v>10945</v>
      </c>
      <c r="B62" s="70">
        <v>49</v>
      </c>
      <c r="C62" s="65" t="s">
        <v>474</v>
      </c>
      <c r="D62" s="70" t="s">
        <v>438</v>
      </c>
      <c r="E62" s="70" t="s">
        <v>438</v>
      </c>
      <c r="F62" s="70" t="s">
        <v>438</v>
      </c>
      <c r="G62" s="84">
        <v>180</v>
      </c>
      <c r="H62" s="84">
        <v>216</v>
      </c>
      <c r="I62" s="84">
        <v>260</v>
      </c>
      <c r="J62" s="72">
        <f t="shared" si="59"/>
        <v>240.53333333333333</v>
      </c>
      <c r="K62" s="72">
        <v>186</v>
      </c>
      <c r="L62" s="72">
        <v>60</v>
      </c>
      <c r="M62" s="73">
        <v>9.98</v>
      </c>
      <c r="N62" s="74">
        <f t="shared" si="107"/>
        <v>598.80000000000007</v>
      </c>
      <c r="O62" s="69">
        <v>0</v>
      </c>
      <c r="P62" s="74">
        <f t="shared" si="100"/>
        <v>0</v>
      </c>
      <c r="Q62" s="69">
        <v>0</v>
      </c>
      <c r="R62" s="74">
        <f t="shared" si="102"/>
        <v>0</v>
      </c>
      <c r="S62" s="69">
        <v>0</v>
      </c>
      <c r="T62" s="85">
        <f t="shared" si="104"/>
        <v>0</v>
      </c>
      <c r="U62" s="69">
        <v>60</v>
      </c>
      <c r="V62" s="74">
        <f t="shared" si="106"/>
        <v>598.80000000000007</v>
      </c>
      <c r="W62" s="75"/>
    </row>
    <row r="63" spans="1:23" ht="16" customHeight="1" x14ac:dyDescent="0.3">
      <c r="A63" s="69">
        <v>10945</v>
      </c>
      <c r="B63" s="70">
        <v>50</v>
      </c>
      <c r="C63" s="65" t="s">
        <v>698</v>
      </c>
      <c r="D63" s="70" t="s">
        <v>438</v>
      </c>
      <c r="E63" s="70" t="s">
        <v>438</v>
      </c>
      <c r="F63" s="70" t="s">
        <v>438</v>
      </c>
      <c r="G63" s="84">
        <v>43</v>
      </c>
      <c r="H63" s="84">
        <v>228</v>
      </c>
      <c r="I63" s="84"/>
      <c r="J63" s="72">
        <f t="shared" si="59"/>
        <v>99.366666666666674</v>
      </c>
      <c r="K63" s="72">
        <v>15</v>
      </c>
      <c r="L63" s="72">
        <v>100</v>
      </c>
      <c r="M63" s="73">
        <v>21.4</v>
      </c>
      <c r="N63" s="74">
        <f t="shared" si="107"/>
        <v>2140</v>
      </c>
      <c r="O63" s="69">
        <f t="shared" si="99"/>
        <v>25</v>
      </c>
      <c r="P63" s="74">
        <f t="shared" si="100"/>
        <v>535</v>
      </c>
      <c r="Q63" s="69">
        <f t="shared" si="101"/>
        <v>25</v>
      </c>
      <c r="R63" s="74">
        <f t="shared" si="102"/>
        <v>535</v>
      </c>
      <c r="S63" s="69">
        <f t="shared" si="103"/>
        <v>25</v>
      </c>
      <c r="T63" s="85">
        <f t="shared" si="104"/>
        <v>535</v>
      </c>
      <c r="U63" s="69">
        <f t="shared" si="105"/>
        <v>25</v>
      </c>
      <c r="V63" s="74">
        <f t="shared" si="106"/>
        <v>535</v>
      </c>
      <c r="W63" s="75"/>
    </row>
    <row r="64" spans="1:23" ht="16" customHeight="1" x14ac:dyDescent="0.3">
      <c r="A64" s="69">
        <v>10945</v>
      </c>
      <c r="B64" s="70">
        <v>51</v>
      </c>
      <c r="C64" s="65" t="s">
        <v>1176</v>
      </c>
      <c r="D64" s="70" t="s">
        <v>49</v>
      </c>
      <c r="E64" s="70" t="s">
        <v>49</v>
      </c>
      <c r="F64" s="70" t="s">
        <v>49</v>
      </c>
      <c r="G64" s="84">
        <v>5</v>
      </c>
      <c r="H64" s="84">
        <v>4</v>
      </c>
      <c r="I64" s="84">
        <v>13</v>
      </c>
      <c r="J64" s="72">
        <f t="shared" ref="J64" si="108">(G64+H64+I64)/3*1.1</f>
        <v>8.0666666666666664</v>
      </c>
      <c r="K64" s="72">
        <v>17</v>
      </c>
      <c r="L64" s="72">
        <v>0</v>
      </c>
      <c r="M64" s="73">
        <v>120</v>
      </c>
      <c r="N64" s="85">
        <f t="shared" ref="N64" si="109">L64*M64</f>
        <v>0</v>
      </c>
      <c r="O64" s="69">
        <v>0</v>
      </c>
      <c r="P64" s="74">
        <f t="shared" ref="P64" si="110">M64*O64</f>
        <v>0</v>
      </c>
      <c r="Q64" s="69">
        <v>0</v>
      </c>
      <c r="R64" s="74">
        <f t="shared" ref="R64" si="111">M64*Q64</f>
        <v>0</v>
      </c>
      <c r="S64" s="69">
        <v>0</v>
      </c>
      <c r="T64" s="86">
        <f t="shared" ref="T64" si="112">M64*S64</f>
        <v>0</v>
      </c>
      <c r="U64" s="69">
        <v>0</v>
      </c>
      <c r="V64" s="74">
        <f t="shared" ref="V64" si="113">M64*U64</f>
        <v>0</v>
      </c>
      <c r="W64" s="75"/>
    </row>
    <row r="65" spans="1:26" ht="16" customHeight="1" x14ac:dyDescent="0.3">
      <c r="A65" s="69">
        <v>10945</v>
      </c>
      <c r="B65" s="70">
        <v>52</v>
      </c>
      <c r="C65" s="65" t="s">
        <v>708</v>
      </c>
      <c r="D65" s="70" t="s">
        <v>445</v>
      </c>
      <c r="E65" s="70" t="s">
        <v>445</v>
      </c>
      <c r="F65" s="70" t="s">
        <v>445</v>
      </c>
      <c r="G65" s="84">
        <v>5</v>
      </c>
      <c r="H65" s="84">
        <v>4</v>
      </c>
      <c r="I65" s="84">
        <v>6</v>
      </c>
      <c r="J65" s="72">
        <f t="shared" si="59"/>
        <v>5.5</v>
      </c>
      <c r="K65" s="72">
        <v>10</v>
      </c>
      <c r="L65" s="72">
        <v>0</v>
      </c>
      <c r="M65" s="73">
        <v>650</v>
      </c>
      <c r="N65" s="85">
        <f t="shared" si="107"/>
        <v>0</v>
      </c>
      <c r="O65" s="69">
        <v>0</v>
      </c>
      <c r="P65" s="74">
        <f t="shared" si="100"/>
        <v>0</v>
      </c>
      <c r="Q65" s="69">
        <v>0</v>
      </c>
      <c r="R65" s="74">
        <f t="shared" si="102"/>
        <v>0</v>
      </c>
      <c r="S65" s="69">
        <v>0</v>
      </c>
      <c r="T65" s="86">
        <f t="shared" si="104"/>
        <v>0</v>
      </c>
      <c r="U65" s="69">
        <v>0</v>
      </c>
      <c r="V65" s="74">
        <f t="shared" si="106"/>
        <v>0</v>
      </c>
      <c r="W65" s="75"/>
    </row>
    <row r="66" spans="1:26" ht="16" customHeight="1" x14ac:dyDescent="0.3">
      <c r="A66" s="69">
        <v>10945</v>
      </c>
      <c r="B66" s="70">
        <v>53</v>
      </c>
      <c r="C66" s="65" t="s">
        <v>475</v>
      </c>
      <c r="D66" s="70" t="s">
        <v>445</v>
      </c>
      <c r="E66" s="70" t="s">
        <v>476</v>
      </c>
      <c r="F66" s="70" t="s">
        <v>445</v>
      </c>
      <c r="G66" s="84">
        <v>472</v>
      </c>
      <c r="H66" s="84">
        <v>310</v>
      </c>
      <c r="I66" s="84">
        <v>398</v>
      </c>
      <c r="J66" s="72">
        <f t="shared" si="59"/>
        <v>432.66666666666669</v>
      </c>
      <c r="K66" s="72">
        <v>68</v>
      </c>
      <c r="L66" s="72">
        <v>400</v>
      </c>
      <c r="M66" s="73">
        <v>15</v>
      </c>
      <c r="N66" s="85">
        <f t="shared" si="107"/>
        <v>6000</v>
      </c>
      <c r="O66" s="69">
        <f t="shared" ref="O66" si="114">L66/4</f>
        <v>100</v>
      </c>
      <c r="P66" s="74">
        <f t="shared" si="100"/>
        <v>1500</v>
      </c>
      <c r="Q66" s="69">
        <f t="shared" ref="Q66" si="115">L66/4</f>
        <v>100</v>
      </c>
      <c r="R66" s="74">
        <f t="shared" si="102"/>
        <v>1500</v>
      </c>
      <c r="S66" s="69">
        <f t="shared" ref="S66" si="116">L66/4</f>
        <v>100</v>
      </c>
      <c r="T66" s="85">
        <f t="shared" si="104"/>
        <v>1500</v>
      </c>
      <c r="U66" s="69">
        <f t="shared" ref="U66" si="117">L66/4</f>
        <v>100</v>
      </c>
      <c r="V66" s="74">
        <f t="shared" si="106"/>
        <v>1500</v>
      </c>
      <c r="W66" s="75"/>
    </row>
    <row r="67" spans="1:26" ht="16" customHeight="1" x14ac:dyDescent="0.3">
      <c r="A67" s="69">
        <v>10945</v>
      </c>
      <c r="B67" s="70">
        <v>54</v>
      </c>
      <c r="C67" s="66" t="s">
        <v>477</v>
      </c>
      <c r="D67" s="70" t="s">
        <v>445</v>
      </c>
      <c r="E67" s="70" t="s">
        <v>476</v>
      </c>
      <c r="F67" s="70" t="s">
        <v>445</v>
      </c>
      <c r="G67" s="84">
        <v>395</v>
      </c>
      <c r="H67" s="84">
        <v>264</v>
      </c>
      <c r="I67" s="84">
        <v>282</v>
      </c>
      <c r="J67" s="72">
        <f t="shared" si="59"/>
        <v>345.03333333333336</v>
      </c>
      <c r="K67" s="72">
        <v>131</v>
      </c>
      <c r="L67" s="72">
        <v>210</v>
      </c>
      <c r="M67" s="73">
        <v>18.100000000000001</v>
      </c>
      <c r="N67" s="85">
        <f t="shared" si="107"/>
        <v>3801.0000000000005</v>
      </c>
      <c r="O67" s="69">
        <v>0</v>
      </c>
      <c r="P67" s="74">
        <f t="shared" si="100"/>
        <v>0</v>
      </c>
      <c r="Q67" s="69">
        <v>70</v>
      </c>
      <c r="R67" s="74">
        <f t="shared" si="102"/>
        <v>1267</v>
      </c>
      <c r="S67" s="69">
        <v>70</v>
      </c>
      <c r="T67" s="85">
        <f t="shared" si="104"/>
        <v>1267</v>
      </c>
      <c r="U67" s="69">
        <v>70</v>
      </c>
      <c r="V67" s="74">
        <f t="shared" si="106"/>
        <v>1267</v>
      </c>
      <c r="W67" s="75"/>
    </row>
    <row r="68" spans="1:26" ht="16" customHeight="1" x14ac:dyDescent="0.3">
      <c r="A68" s="69">
        <v>10945</v>
      </c>
      <c r="B68" s="70">
        <v>55</v>
      </c>
      <c r="C68" s="66" t="s">
        <v>478</v>
      </c>
      <c r="D68" s="70" t="s">
        <v>445</v>
      </c>
      <c r="E68" s="70" t="s">
        <v>476</v>
      </c>
      <c r="F68" s="70" t="s">
        <v>445</v>
      </c>
      <c r="G68" s="84">
        <v>187</v>
      </c>
      <c r="H68" s="84">
        <v>236</v>
      </c>
      <c r="I68" s="84">
        <v>190</v>
      </c>
      <c r="J68" s="72">
        <f t="shared" si="59"/>
        <v>224.76666666666671</v>
      </c>
      <c r="K68" s="72">
        <v>72</v>
      </c>
      <c r="L68" s="72">
        <v>160</v>
      </c>
      <c r="M68" s="73">
        <v>45</v>
      </c>
      <c r="N68" s="85">
        <f t="shared" si="107"/>
        <v>7200</v>
      </c>
      <c r="O68" s="69">
        <v>0</v>
      </c>
      <c r="P68" s="74">
        <f t="shared" si="100"/>
        <v>0</v>
      </c>
      <c r="Q68" s="69">
        <v>60</v>
      </c>
      <c r="R68" s="74">
        <f t="shared" si="102"/>
        <v>2700</v>
      </c>
      <c r="S68" s="69">
        <v>50</v>
      </c>
      <c r="T68" s="85">
        <f t="shared" si="104"/>
        <v>2250</v>
      </c>
      <c r="U68" s="69">
        <v>50</v>
      </c>
      <c r="V68" s="74">
        <f t="shared" si="106"/>
        <v>2250</v>
      </c>
      <c r="W68" s="75"/>
    </row>
    <row r="69" spans="1:26" ht="16" customHeight="1" x14ac:dyDescent="0.3">
      <c r="A69" s="69">
        <v>10945</v>
      </c>
      <c r="B69" s="70">
        <v>56</v>
      </c>
      <c r="C69" s="65" t="s">
        <v>479</v>
      </c>
      <c r="D69" s="70" t="s">
        <v>438</v>
      </c>
      <c r="E69" s="70" t="s">
        <v>480</v>
      </c>
      <c r="F69" s="70" t="s">
        <v>419</v>
      </c>
      <c r="G69" s="84">
        <v>7</v>
      </c>
      <c r="H69" s="84">
        <v>24</v>
      </c>
      <c r="I69" s="84">
        <v>24</v>
      </c>
      <c r="J69" s="72">
        <f>(G69+H69+I69)/3*1.1</f>
        <v>20.166666666666668</v>
      </c>
      <c r="K69" s="72">
        <v>0</v>
      </c>
      <c r="L69" s="72">
        <v>20</v>
      </c>
      <c r="M69" s="73">
        <v>540</v>
      </c>
      <c r="N69" s="85">
        <f t="shared" si="107"/>
        <v>10800</v>
      </c>
      <c r="O69" s="69">
        <v>5</v>
      </c>
      <c r="P69" s="74">
        <f t="shared" si="100"/>
        <v>2700</v>
      </c>
      <c r="Q69" s="69">
        <v>5</v>
      </c>
      <c r="R69" s="74">
        <f t="shared" si="102"/>
        <v>2700</v>
      </c>
      <c r="S69" s="69">
        <v>5</v>
      </c>
      <c r="T69" s="86">
        <f t="shared" si="104"/>
        <v>2700</v>
      </c>
      <c r="U69" s="69">
        <v>5</v>
      </c>
      <c r="V69" s="74">
        <f t="shared" si="106"/>
        <v>2700</v>
      </c>
      <c r="W69" s="75"/>
    </row>
    <row r="70" spans="1:26" ht="16" customHeight="1" x14ac:dyDescent="0.3">
      <c r="A70" s="69">
        <v>10945</v>
      </c>
      <c r="B70" s="70">
        <v>57</v>
      </c>
      <c r="C70" s="65" t="s">
        <v>481</v>
      </c>
      <c r="D70" s="70" t="s">
        <v>438</v>
      </c>
      <c r="E70" s="70" t="s">
        <v>438</v>
      </c>
      <c r="F70" s="70" t="s">
        <v>438</v>
      </c>
      <c r="G70" s="84">
        <v>19</v>
      </c>
      <c r="H70" s="84">
        <v>13</v>
      </c>
      <c r="I70" s="84">
        <v>0</v>
      </c>
      <c r="J70" s="72">
        <f>(G70+H70+I70)/3*1.1</f>
        <v>11.733333333333334</v>
      </c>
      <c r="K70" s="72">
        <v>29</v>
      </c>
      <c r="L70" s="72">
        <v>0</v>
      </c>
      <c r="M70" s="73">
        <v>61.53</v>
      </c>
      <c r="N70" s="85">
        <f t="shared" si="107"/>
        <v>0</v>
      </c>
      <c r="O70" s="69">
        <v>0</v>
      </c>
      <c r="P70" s="74">
        <f t="shared" si="100"/>
        <v>0</v>
      </c>
      <c r="Q70" s="69">
        <v>0</v>
      </c>
      <c r="R70" s="74">
        <f t="shared" si="102"/>
        <v>0</v>
      </c>
      <c r="S70" s="69">
        <v>0</v>
      </c>
      <c r="T70" s="86">
        <f t="shared" si="104"/>
        <v>0</v>
      </c>
      <c r="U70" s="69">
        <v>0</v>
      </c>
      <c r="V70" s="74">
        <f t="shared" si="106"/>
        <v>0</v>
      </c>
      <c r="W70" s="75"/>
    </row>
    <row r="71" spans="1:26" ht="16" customHeight="1" x14ac:dyDescent="0.3">
      <c r="A71" s="69">
        <v>10945</v>
      </c>
      <c r="B71" s="70">
        <v>58</v>
      </c>
      <c r="C71" s="65" t="s">
        <v>482</v>
      </c>
      <c r="D71" s="70" t="s">
        <v>438</v>
      </c>
      <c r="E71" s="70" t="s">
        <v>438</v>
      </c>
      <c r="F71" s="70" t="s">
        <v>438</v>
      </c>
      <c r="G71" s="84">
        <v>13</v>
      </c>
      <c r="H71" s="84">
        <v>10</v>
      </c>
      <c r="I71" s="84">
        <v>4</v>
      </c>
      <c r="J71" s="72">
        <f t="shared" ref="J71:J73" si="118">(G71+H71+I71)/3*1.1</f>
        <v>9.9</v>
      </c>
      <c r="K71" s="72">
        <v>33</v>
      </c>
      <c r="L71" s="72">
        <v>0</v>
      </c>
      <c r="M71" s="73">
        <v>61.53</v>
      </c>
      <c r="N71" s="85">
        <f t="shared" si="107"/>
        <v>0</v>
      </c>
      <c r="O71" s="69">
        <v>0</v>
      </c>
      <c r="P71" s="74">
        <f t="shared" si="100"/>
        <v>0</v>
      </c>
      <c r="Q71" s="69">
        <v>0</v>
      </c>
      <c r="R71" s="74">
        <f t="shared" si="102"/>
        <v>0</v>
      </c>
      <c r="S71" s="69">
        <v>0</v>
      </c>
      <c r="T71" s="86">
        <f t="shared" si="104"/>
        <v>0</v>
      </c>
      <c r="U71" s="69">
        <v>0</v>
      </c>
      <c r="V71" s="74">
        <f t="shared" si="106"/>
        <v>0</v>
      </c>
      <c r="W71" s="75"/>
    </row>
    <row r="72" spans="1:26" ht="16" customHeight="1" x14ac:dyDescent="0.3">
      <c r="A72" s="69">
        <v>10945</v>
      </c>
      <c r="B72" s="70">
        <v>59</v>
      </c>
      <c r="C72" s="65" t="s">
        <v>483</v>
      </c>
      <c r="D72" s="70" t="s">
        <v>438</v>
      </c>
      <c r="E72" s="70" t="s">
        <v>438</v>
      </c>
      <c r="F72" s="70" t="s">
        <v>438</v>
      </c>
      <c r="G72" s="84">
        <v>10</v>
      </c>
      <c r="H72" s="84">
        <v>0</v>
      </c>
      <c r="I72" s="84">
        <v>12</v>
      </c>
      <c r="J72" s="72">
        <f t="shared" si="118"/>
        <v>8.0666666666666664</v>
      </c>
      <c r="K72" s="72">
        <v>30</v>
      </c>
      <c r="L72" s="72">
        <v>0</v>
      </c>
      <c r="M72" s="73">
        <v>61.53</v>
      </c>
      <c r="N72" s="85">
        <f t="shared" si="107"/>
        <v>0</v>
      </c>
      <c r="O72" s="69">
        <v>0</v>
      </c>
      <c r="P72" s="74">
        <f t="shared" si="100"/>
        <v>0</v>
      </c>
      <c r="Q72" s="69">
        <v>0</v>
      </c>
      <c r="R72" s="74">
        <f t="shared" si="102"/>
        <v>0</v>
      </c>
      <c r="S72" s="69">
        <v>0</v>
      </c>
      <c r="T72" s="86">
        <f t="shared" si="104"/>
        <v>0</v>
      </c>
      <c r="U72" s="69">
        <v>0</v>
      </c>
      <c r="V72" s="74">
        <f t="shared" si="106"/>
        <v>0</v>
      </c>
      <c r="W72" s="75"/>
    </row>
    <row r="73" spans="1:26" ht="16" customHeight="1" x14ac:dyDescent="0.3">
      <c r="A73" s="69">
        <v>10945</v>
      </c>
      <c r="B73" s="70">
        <v>60</v>
      </c>
      <c r="C73" s="65" t="s">
        <v>484</v>
      </c>
      <c r="D73" s="70" t="s">
        <v>438</v>
      </c>
      <c r="E73" s="70" t="s">
        <v>438</v>
      </c>
      <c r="F73" s="70" t="s">
        <v>438</v>
      </c>
      <c r="G73" s="84">
        <v>7</v>
      </c>
      <c r="H73" s="84">
        <v>1</v>
      </c>
      <c r="I73" s="84">
        <v>1</v>
      </c>
      <c r="J73" s="72">
        <f t="shared" si="118"/>
        <v>3.3000000000000003</v>
      </c>
      <c r="K73" s="72">
        <v>47</v>
      </c>
      <c r="L73" s="72">
        <v>0</v>
      </c>
      <c r="M73" s="73">
        <v>61.53</v>
      </c>
      <c r="N73" s="85">
        <f t="shared" si="107"/>
        <v>0</v>
      </c>
      <c r="O73" s="69">
        <v>0</v>
      </c>
      <c r="P73" s="74">
        <f t="shared" si="100"/>
        <v>0</v>
      </c>
      <c r="Q73" s="69">
        <v>0</v>
      </c>
      <c r="R73" s="74">
        <f t="shared" si="102"/>
        <v>0</v>
      </c>
      <c r="S73" s="69">
        <v>0</v>
      </c>
      <c r="T73" s="86">
        <f t="shared" si="104"/>
        <v>0</v>
      </c>
      <c r="U73" s="69">
        <v>0</v>
      </c>
      <c r="V73" s="74">
        <f t="shared" si="106"/>
        <v>0</v>
      </c>
      <c r="W73" s="75"/>
    </row>
    <row r="74" spans="1:26" s="104" customFormat="1" ht="17" customHeight="1" x14ac:dyDescent="0.3">
      <c r="A74" s="95"/>
      <c r="B74" s="96"/>
      <c r="C74" s="97"/>
      <c r="D74" s="96"/>
      <c r="E74" s="96"/>
      <c r="F74" s="96"/>
      <c r="G74" s="98"/>
      <c r="H74" s="98"/>
      <c r="I74" s="98"/>
      <c r="J74" s="99"/>
      <c r="K74" s="99"/>
      <c r="L74" s="99"/>
      <c r="M74" s="100"/>
      <c r="N74" s="101"/>
      <c r="O74" s="95"/>
      <c r="P74" s="101"/>
      <c r="Q74" s="95"/>
      <c r="R74" s="101"/>
      <c r="S74" s="95"/>
      <c r="T74" s="102"/>
      <c r="U74" s="95"/>
      <c r="V74" s="101"/>
      <c r="W74" s="103"/>
    </row>
    <row r="75" spans="1:26" s="123" customFormat="1" ht="16" customHeight="1" x14ac:dyDescent="0.35">
      <c r="B75" s="24"/>
      <c r="C75" s="142" t="s">
        <v>577</v>
      </c>
      <c r="D75" s="142"/>
      <c r="E75" s="142"/>
      <c r="F75" s="26"/>
      <c r="G75" s="127"/>
      <c r="H75" s="127" t="s">
        <v>577</v>
      </c>
      <c r="I75" s="26"/>
      <c r="J75" s="142"/>
      <c r="K75" s="142"/>
      <c r="L75" s="24"/>
      <c r="M75" s="26"/>
      <c r="N75" s="26" t="s">
        <v>577</v>
      </c>
      <c r="O75" s="26"/>
      <c r="P75" s="26"/>
      <c r="Q75" s="24"/>
      <c r="R75" s="27"/>
      <c r="S75" s="28" t="s">
        <v>577</v>
      </c>
      <c r="T75" s="28"/>
      <c r="U75" s="28"/>
      <c r="V75" s="28"/>
      <c r="W75" s="28"/>
      <c r="X75" s="28"/>
      <c r="Y75" s="28"/>
      <c r="Z75" s="24"/>
    </row>
    <row r="76" spans="1:26" s="140" customFormat="1" ht="16" customHeight="1" x14ac:dyDescent="0.35">
      <c r="C76" s="140" t="s">
        <v>578</v>
      </c>
      <c r="E76" s="134"/>
      <c r="F76" s="132"/>
      <c r="G76" s="132"/>
      <c r="H76" s="132" t="s">
        <v>789</v>
      </c>
      <c r="I76" s="132"/>
      <c r="M76" s="132"/>
      <c r="N76" s="132" t="s">
        <v>790</v>
      </c>
      <c r="O76" s="132"/>
      <c r="P76" s="132"/>
      <c r="S76" s="133" t="s">
        <v>688</v>
      </c>
      <c r="T76" s="133"/>
      <c r="U76" s="133"/>
      <c r="V76" s="133"/>
      <c r="W76" s="133"/>
      <c r="X76" s="133"/>
      <c r="Y76" s="133"/>
    </row>
    <row r="77" spans="1:26" s="140" customFormat="1" ht="16" customHeight="1" x14ac:dyDescent="0.35">
      <c r="C77" s="140" t="s">
        <v>614</v>
      </c>
      <c r="E77" s="134"/>
      <c r="F77" s="132"/>
      <c r="G77" s="132"/>
      <c r="H77" s="132" t="s">
        <v>686</v>
      </c>
      <c r="I77" s="132"/>
      <c r="M77" s="132"/>
      <c r="N77" s="132" t="s">
        <v>615</v>
      </c>
      <c r="O77" s="132"/>
      <c r="P77" s="132"/>
      <c r="S77" s="133" t="s">
        <v>616</v>
      </c>
      <c r="T77" s="133"/>
      <c r="U77" s="133"/>
      <c r="V77" s="133"/>
      <c r="W77" s="133"/>
      <c r="X77" s="133"/>
      <c r="Y77" s="133"/>
    </row>
    <row r="78" spans="1:26" s="140" customFormat="1" ht="16" customHeight="1" x14ac:dyDescent="0.35">
      <c r="C78" s="140" t="s">
        <v>677</v>
      </c>
      <c r="E78" s="134"/>
      <c r="F78" s="132"/>
      <c r="G78" s="132"/>
      <c r="H78" s="132" t="s">
        <v>687</v>
      </c>
      <c r="I78" s="132"/>
      <c r="M78" s="132"/>
      <c r="N78" s="132" t="s">
        <v>86</v>
      </c>
      <c r="O78" s="132"/>
      <c r="P78" s="132"/>
      <c r="S78" s="133" t="s">
        <v>87</v>
      </c>
      <c r="T78" s="133"/>
      <c r="U78" s="133"/>
      <c r="V78" s="133"/>
      <c r="W78" s="133"/>
      <c r="X78" s="133"/>
      <c r="Y78" s="133"/>
    </row>
    <row r="79" spans="1:26" s="144" customFormat="1" ht="16" customHeight="1" x14ac:dyDescent="0.3">
      <c r="A79" s="372" t="s">
        <v>1163</v>
      </c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67"/>
      <c r="Y79" s="67"/>
    </row>
    <row r="80" spans="1:26" s="144" customFormat="1" ht="16" customHeight="1" x14ac:dyDescent="0.3">
      <c r="A80" s="371" t="s">
        <v>617</v>
      </c>
      <c r="B80" s="371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67"/>
      <c r="Y80" s="67"/>
    </row>
    <row r="81" spans="1:23" s="61" customFormat="1" ht="16" customHeight="1" x14ac:dyDescent="0.3">
      <c r="A81" s="337" t="s">
        <v>13</v>
      </c>
      <c r="B81" s="358" t="s">
        <v>12</v>
      </c>
      <c r="C81" s="359" t="s">
        <v>437</v>
      </c>
      <c r="D81" s="360" t="s">
        <v>16</v>
      </c>
      <c r="E81" s="360" t="s">
        <v>17</v>
      </c>
      <c r="F81" s="360" t="s">
        <v>18</v>
      </c>
      <c r="G81" s="363" t="s">
        <v>19</v>
      </c>
      <c r="H81" s="364"/>
      <c r="I81" s="365"/>
      <c r="J81" s="361" t="s">
        <v>1161</v>
      </c>
      <c r="K81" s="366" t="s">
        <v>20</v>
      </c>
      <c r="L81" s="361" t="s">
        <v>1162</v>
      </c>
      <c r="M81" s="367" t="s">
        <v>21</v>
      </c>
      <c r="N81" s="369" t="s">
        <v>22</v>
      </c>
      <c r="O81" s="337" t="s">
        <v>23</v>
      </c>
      <c r="P81" s="337"/>
      <c r="Q81" s="337" t="s">
        <v>24</v>
      </c>
      <c r="R81" s="337"/>
      <c r="S81" s="357" t="s">
        <v>25</v>
      </c>
      <c r="T81" s="357"/>
      <c r="U81" s="337" t="s">
        <v>26</v>
      </c>
      <c r="V81" s="337"/>
      <c r="W81" s="6" t="s">
        <v>27</v>
      </c>
    </row>
    <row r="82" spans="1:23" s="61" customFormat="1" ht="16" customHeight="1" x14ac:dyDescent="0.3">
      <c r="A82" s="337"/>
      <c r="B82" s="358"/>
      <c r="C82" s="359"/>
      <c r="D82" s="360"/>
      <c r="E82" s="360"/>
      <c r="F82" s="360"/>
      <c r="G82" s="145" t="s">
        <v>619</v>
      </c>
      <c r="H82" s="145" t="s">
        <v>788</v>
      </c>
      <c r="I82" s="145" t="s">
        <v>1164</v>
      </c>
      <c r="J82" s="362"/>
      <c r="K82" s="366"/>
      <c r="L82" s="362"/>
      <c r="M82" s="368"/>
      <c r="N82" s="370"/>
      <c r="O82" s="138" t="s">
        <v>28</v>
      </c>
      <c r="P82" s="143" t="s">
        <v>29</v>
      </c>
      <c r="Q82" s="138" t="s">
        <v>28</v>
      </c>
      <c r="R82" s="143" t="s">
        <v>29</v>
      </c>
      <c r="S82" s="138" t="s">
        <v>28</v>
      </c>
      <c r="T82" s="138" t="s">
        <v>29</v>
      </c>
      <c r="U82" s="138" t="s">
        <v>28</v>
      </c>
      <c r="V82" s="143" t="s">
        <v>29</v>
      </c>
      <c r="W82" s="6"/>
    </row>
    <row r="83" spans="1:23" ht="16" customHeight="1" x14ac:dyDescent="0.3">
      <c r="A83" s="69">
        <v>10945</v>
      </c>
      <c r="B83" s="70">
        <v>61</v>
      </c>
      <c r="C83" s="65" t="s">
        <v>485</v>
      </c>
      <c r="D83" s="70" t="s">
        <v>438</v>
      </c>
      <c r="E83" s="70" t="s">
        <v>438</v>
      </c>
      <c r="F83" s="70" t="s">
        <v>438</v>
      </c>
      <c r="G83" s="84">
        <v>8</v>
      </c>
      <c r="H83" s="84">
        <v>0</v>
      </c>
      <c r="I83" s="84">
        <v>1</v>
      </c>
      <c r="J83" s="72">
        <f t="shared" ref="J83:J107" si="119">(G83+H83+I83)/3*1.1</f>
        <v>3.3000000000000003</v>
      </c>
      <c r="K83" s="72">
        <v>39</v>
      </c>
      <c r="L83" s="72">
        <v>0</v>
      </c>
      <c r="M83" s="73">
        <v>61.53</v>
      </c>
      <c r="N83" s="85">
        <f t="shared" si="65"/>
        <v>0</v>
      </c>
      <c r="O83" s="87">
        <v>0</v>
      </c>
      <c r="P83" s="77">
        <f t="shared" si="71"/>
        <v>0</v>
      </c>
      <c r="Q83" s="87">
        <v>0</v>
      </c>
      <c r="R83" s="77">
        <f t="shared" si="73"/>
        <v>0</v>
      </c>
      <c r="S83" s="87">
        <v>0</v>
      </c>
      <c r="T83" s="86">
        <f t="shared" si="75"/>
        <v>0</v>
      </c>
      <c r="U83" s="87">
        <v>0</v>
      </c>
      <c r="V83" s="74">
        <f t="shared" si="77"/>
        <v>0</v>
      </c>
      <c r="W83" s="75"/>
    </row>
    <row r="84" spans="1:23" ht="16" customHeight="1" x14ac:dyDescent="0.3">
      <c r="A84" s="69">
        <v>10945</v>
      </c>
      <c r="B84" s="70">
        <v>62</v>
      </c>
      <c r="C84" s="65" t="s">
        <v>486</v>
      </c>
      <c r="D84" s="70" t="s">
        <v>438</v>
      </c>
      <c r="E84" s="70" t="s">
        <v>438</v>
      </c>
      <c r="F84" s="70" t="s">
        <v>438</v>
      </c>
      <c r="G84" s="84">
        <v>0</v>
      </c>
      <c r="H84" s="84">
        <v>0</v>
      </c>
      <c r="I84" s="84">
        <v>16</v>
      </c>
      <c r="J84" s="72">
        <f t="shared" si="119"/>
        <v>5.8666666666666671</v>
      </c>
      <c r="K84" s="72">
        <v>35</v>
      </c>
      <c r="L84" s="72">
        <v>0</v>
      </c>
      <c r="M84" s="73">
        <v>61.53</v>
      </c>
      <c r="N84" s="85">
        <f t="shared" si="65"/>
        <v>0</v>
      </c>
      <c r="O84" s="69">
        <v>0</v>
      </c>
      <c r="P84" s="74">
        <f t="shared" si="71"/>
        <v>0</v>
      </c>
      <c r="Q84" s="69">
        <v>0</v>
      </c>
      <c r="R84" s="74">
        <f t="shared" si="73"/>
        <v>0</v>
      </c>
      <c r="S84" s="69">
        <v>0</v>
      </c>
      <c r="T84" s="86">
        <f t="shared" si="75"/>
        <v>0</v>
      </c>
      <c r="U84" s="69">
        <v>0</v>
      </c>
      <c r="V84" s="74">
        <f t="shared" si="77"/>
        <v>0</v>
      </c>
      <c r="W84" s="75"/>
    </row>
    <row r="85" spans="1:23" ht="16" customHeight="1" x14ac:dyDescent="0.3">
      <c r="A85" s="69">
        <v>10945</v>
      </c>
      <c r="B85" s="70">
        <v>63</v>
      </c>
      <c r="C85" s="65" t="s">
        <v>487</v>
      </c>
      <c r="D85" s="70" t="s">
        <v>438</v>
      </c>
      <c r="E85" s="70" t="s">
        <v>438</v>
      </c>
      <c r="F85" s="70" t="s">
        <v>438</v>
      </c>
      <c r="G85" s="84">
        <v>2</v>
      </c>
      <c r="H85" s="84">
        <v>7</v>
      </c>
      <c r="I85" s="84">
        <v>11</v>
      </c>
      <c r="J85" s="72">
        <f t="shared" si="119"/>
        <v>7.3333333333333339</v>
      </c>
      <c r="K85" s="72">
        <v>26</v>
      </c>
      <c r="L85" s="72">
        <v>0</v>
      </c>
      <c r="M85" s="73">
        <v>61.53</v>
      </c>
      <c r="N85" s="85">
        <f t="shared" si="65"/>
        <v>0</v>
      </c>
      <c r="O85" s="69">
        <v>0</v>
      </c>
      <c r="P85" s="74">
        <f t="shared" si="71"/>
        <v>0</v>
      </c>
      <c r="Q85" s="69">
        <v>0</v>
      </c>
      <c r="R85" s="74">
        <f t="shared" si="73"/>
        <v>0</v>
      </c>
      <c r="S85" s="69">
        <v>0</v>
      </c>
      <c r="T85" s="86">
        <f t="shared" si="75"/>
        <v>0</v>
      </c>
      <c r="U85" s="69">
        <v>0</v>
      </c>
      <c r="V85" s="74">
        <f t="shared" si="77"/>
        <v>0</v>
      </c>
      <c r="W85" s="75"/>
    </row>
    <row r="86" spans="1:23" ht="16" customHeight="1" x14ac:dyDescent="0.3">
      <c r="A86" s="69">
        <v>10945</v>
      </c>
      <c r="B86" s="70">
        <v>64</v>
      </c>
      <c r="C86" s="65" t="s">
        <v>488</v>
      </c>
      <c r="D86" s="70" t="s">
        <v>438</v>
      </c>
      <c r="E86" s="70" t="s">
        <v>438</v>
      </c>
      <c r="F86" s="70" t="s">
        <v>438</v>
      </c>
      <c r="G86" s="84">
        <v>0</v>
      </c>
      <c r="H86" s="84">
        <v>4</v>
      </c>
      <c r="I86" s="84">
        <v>8</v>
      </c>
      <c r="J86" s="72">
        <f t="shared" si="119"/>
        <v>4.4000000000000004</v>
      </c>
      <c r="K86" s="72">
        <v>14</v>
      </c>
      <c r="L86" s="72">
        <v>0</v>
      </c>
      <c r="M86" s="73">
        <v>61.53</v>
      </c>
      <c r="N86" s="85">
        <f t="shared" si="65"/>
        <v>0</v>
      </c>
      <c r="O86" s="69">
        <v>0</v>
      </c>
      <c r="P86" s="74">
        <f t="shared" si="71"/>
        <v>0</v>
      </c>
      <c r="Q86" s="69">
        <v>0</v>
      </c>
      <c r="R86" s="74">
        <f t="shared" si="73"/>
        <v>0</v>
      </c>
      <c r="S86" s="69">
        <v>0</v>
      </c>
      <c r="T86" s="86">
        <f t="shared" si="75"/>
        <v>0</v>
      </c>
      <c r="U86" s="69">
        <v>0</v>
      </c>
      <c r="V86" s="74">
        <f t="shared" si="77"/>
        <v>0</v>
      </c>
      <c r="W86" s="75"/>
    </row>
    <row r="87" spans="1:23" ht="16" customHeight="1" x14ac:dyDescent="0.3">
      <c r="A87" s="69">
        <v>10945</v>
      </c>
      <c r="B87" s="70">
        <v>65</v>
      </c>
      <c r="C87" s="65" t="s">
        <v>489</v>
      </c>
      <c r="D87" s="70" t="s">
        <v>438</v>
      </c>
      <c r="E87" s="70" t="s">
        <v>438</v>
      </c>
      <c r="F87" s="70" t="s">
        <v>438</v>
      </c>
      <c r="G87" s="84">
        <v>0</v>
      </c>
      <c r="H87" s="84">
        <v>0</v>
      </c>
      <c r="I87" s="84">
        <v>17</v>
      </c>
      <c r="J87" s="72">
        <f t="shared" si="119"/>
        <v>6.2333333333333343</v>
      </c>
      <c r="K87" s="72">
        <v>21</v>
      </c>
      <c r="L87" s="72">
        <v>0</v>
      </c>
      <c r="M87" s="73">
        <v>61.53</v>
      </c>
      <c r="N87" s="85">
        <f t="shared" si="65"/>
        <v>0</v>
      </c>
      <c r="O87" s="69">
        <v>0</v>
      </c>
      <c r="P87" s="74">
        <f t="shared" si="71"/>
        <v>0</v>
      </c>
      <c r="Q87" s="69">
        <v>0</v>
      </c>
      <c r="R87" s="74">
        <f t="shared" si="73"/>
        <v>0</v>
      </c>
      <c r="S87" s="69">
        <v>0</v>
      </c>
      <c r="T87" s="86">
        <f t="shared" si="75"/>
        <v>0</v>
      </c>
      <c r="U87" s="69">
        <v>0</v>
      </c>
      <c r="V87" s="74">
        <f t="shared" si="77"/>
        <v>0</v>
      </c>
      <c r="W87" s="75"/>
    </row>
    <row r="88" spans="1:23" ht="16" customHeight="1" x14ac:dyDescent="0.3">
      <c r="A88" s="69">
        <v>10945</v>
      </c>
      <c r="B88" s="70">
        <v>66</v>
      </c>
      <c r="C88" s="65" t="s">
        <v>490</v>
      </c>
      <c r="D88" s="70" t="s">
        <v>438</v>
      </c>
      <c r="E88" s="70" t="s">
        <v>438</v>
      </c>
      <c r="F88" s="70" t="s">
        <v>438</v>
      </c>
      <c r="G88" s="84">
        <v>29</v>
      </c>
      <c r="H88" s="84">
        <v>32</v>
      </c>
      <c r="I88" s="84">
        <v>25</v>
      </c>
      <c r="J88" s="72">
        <f t="shared" si="119"/>
        <v>31.533333333333339</v>
      </c>
      <c r="K88" s="72">
        <v>10</v>
      </c>
      <c r="L88" s="72">
        <v>20</v>
      </c>
      <c r="M88" s="73">
        <v>61.53</v>
      </c>
      <c r="N88" s="85">
        <f t="shared" si="65"/>
        <v>1230.5999999999999</v>
      </c>
      <c r="O88" s="69">
        <v>0</v>
      </c>
      <c r="P88" s="74">
        <f t="shared" si="71"/>
        <v>0</v>
      </c>
      <c r="Q88" s="69">
        <v>10</v>
      </c>
      <c r="R88" s="74">
        <f t="shared" si="73"/>
        <v>615.29999999999995</v>
      </c>
      <c r="S88" s="69">
        <v>10</v>
      </c>
      <c r="T88" s="86">
        <f t="shared" si="75"/>
        <v>615.29999999999995</v>
      </c>
      <c r="U88" s="69">
        <v>0</v>
      </c>
      <c r="V88" s="74">
        <f t="shared" si="77"/>
        <v>0</v>
      </c>
      <c r="W88" s="75"/>
    </row>
    <row r="89" spans="1:23" ht="16" customHeight="1" x14ac:dyDescent="0.3">
      <c r="A89" s="69">
        <v>10945</v>
      </c>
      <c r="B89" s="70">
        <v>67</v>
      </c>
      <c r="C89" s="65" t="s">
        <v>491</v>
      </c>
      <c r="D89" s="70" t="s">
        <v>438</v>
      </c>
      <c r="E89" s="70" t="s">
        <v>438</v>
      </c>
      <c r="F89" s="70" t="s">
        <v>438</v>
      </c>
      <c r="G89" s="84">
        <v>66</v>
      </c>
      <c r="H89" s="84">
        <v>78</v>
      </c>
      <c r="I89" s="84">
        <v>83</v>
      </c>
      <c r="J89" s="72">
        <f t="shared" si="119"/>
        <v>83.233333333333348</v>
      </c>
      <c r="K89" s="72">
        <v>49</v>
      </c>
      <c r="L89" s="72">
        <v>40</v>
      </c>
      <c r="M89" s="73">
        <v>61.53</v>
      </c>
      <c r="N89" s="85">
        <f t="shared" si="65"/>
        <v>2461.1999999999998</v>
      </c>
      <c r="O89" s="69">
        <v>0</v>
      </c>
      <c r="P89" s="74">
        <f t="shared" si="71"/>
        <v>0</v>
      </c>
      <c r="Q89" s="69">
        <v>0</v>
      </c>
      <c r="R89" s="74">
        <f t="shared" si="73"/>
        <v>0</v>
      </c>
      <c r="S89" s="69">
        <v>20</v>
      </c>
      <c r="T89" s="86">
        <f t="shared" si="75"/>
        <v>1230.5999999999999</v>
      </c>
      <c r="U89" s="69">
        <v>20</v>
      </c>
      <c r="V89" s="74">
        <f t="shared" si="77"/>
        <v>1230.5999999999999</v>
      </c>
      <c r="W89" s="75"/>
    </row>
    <row r="90" spans="1:23" ht="16" customHeight="1" x14ac:dyDescent="0.3">
      <c r="A90" s="69">
        <v>10945</v>
      </c>
      <c r="B90" s="70">
        <v>68</v>
      </c>
      <c r="C90" s="65" t="s">
        <v>492</v>
      </c>
      <c r="D90" s="70" t="s">
        <v>438</v>
      </c>
      <c r="E90" s="70" t="s">
        <v>438</v>
      </c>
      <c r="F90" s="70" t="s">
        <v>438</v>
      </c>
      <c r="G90" s="72">
        <v>11</v>
      </c>
      <c r="H90" s="72">
        <v>2</v>
      </c>
      <c r="I90" s="72">
        <v>14</v>
      </c>
      <c r="J90" s="72">
        <f t="shared" si="119"/>
        <v>9.9</v>
      </c>
      <c r="K90" s="72">
        <v>27</v>
      </c>
      <c r="L90" s="72">
        <v>0</v>
      </c>
      <c r="M90" s="73">
        <v>61.53</v>
      </c>
      <c r="N90" s="85">
        <f t="shared" si="65"/>
        <v>0</v>
      </c>
      <c r="O90" s="69">
        <v>0</v>
      </c>
      <c r="P90" s="74">
        <f>M90*O90</f>
        <v>0</v>
      </c>
      <c r="Q90" s="69">
        <v>0</v>
      </c>
      <c r="R90" s="74">
        <f>M90*Q90</f>
        <v>0</v>
      </c>
      <c r="S90" s="69">
        <v>0</v>
      </c>
      <c r="T90" s="86">
        <f>M90*S90</f>
        <v>0</v>
      </c>
      <c r="U90" s="69">
        <v>0</v>
      </c>
      <c r="V90" s="74">
        <f>M90*U90</f>
        <v>0</v>
      </c>
      <c r="W90" s="75"/>
    </row>
    <row r="91" spans="1:23" ht="16" customHeight="1" x14ac:dyDescent="0.3">
      <c r="A91" s="69">
        <v>10945</v>
      </c>
      <c r="B91" s="70">
        <v>69</v>
      </c>
      <c r="C91" s="65" t="s">
        <v>493</v>
      </c>
      <c r="D91" s="70" t="s">
        <v>494</v>
      </c>
      <c r="E91" s="70" t="s">
        <v>494</v>
      </c>
      <c r="F91" s="70" t="s">
        <v>494</v>
      </c>
      <c r="G91" s="72">
        <v>2664</v>
      </c>
      <c r="H91" s="72">
        <v>4580</v>
      </c>
      <c r="I91" s="72">
        <v>3630</v>
      </c>
      <c r="J91" s="72">
        <f t="shared" si="119"/>
        <v>3987.1333333333337</v>
      </c>
      <c r="K91" s="72">
        <v>1975</v>
      </c>
      <c r="L91" s="72">
        <v>2000</v>
      </c>
      <c r="M91" s="73">
        <v>3.1</v>
      </c>
      <c r="N91" s="85">
        <f t="shared" si="65"/>
        <v>6200</v>
      </c>
      <c r="O91" s="69">
        <v>0</v>
      </c>
      <c r="P91" s="74">
        <f t="shared" ref="P91:P92" si="120">M91*O91</f>
        <v>0</v>
      </c>
      <c r="Q91" s="69">
        <v>0</v>
      </c>
      <c r="R91" s="74">
        <f t="shared" ref="R91:R92" si="121">M91*Q91</f>
        <v>0</v>
      </c>
      <c r="S91" s="69">
        <v>1000</v>
      </c>
      <c r="T91" s="85">
        <f t="shared" ref="T91:T92" si="122">M91*S91</f>
        <v>3100</v>
      </c>
      <c r="U91" s="69">
        <v>1000</v>
      </c>
      <c r="V91" s="74">
        <f t="shared" ref="V91:V92" si="123">M91*U91</f>
        <v>3100</v>
      </c>
      <c r="W91" s="75"/>
    </row>
    <row r="92" spans="1:23" ht="16" customHeight="1" x14ac:dyDescent="0.3">
      <c r="A92" s="69">
        <v>10945</v>
      </c>
      <c r="B92" s="70">
        <v>70</v>
      </c>
      <c r="C92" s="65" t="s">
        <v>699</v>
      </c>
      <c r="D92" s="70" t="s">
        <v>452</v>
      </c>
      <c r="E92" s="70" t="s">
        <v>452</v>
      </c>
      <c r="F92" s="70" t="s">
        <v>452</v>
      </c>
      <c r="G92" s="72">
        <v>240</v>
      </c>
      <c r="H92" s="72">
        <v>50</v>
      </c>
      <c r="I92" s="72">
        <v>50</v>
      </c>
      <c r="J92" s="72">
        <f t="shared" si="119"/>
        <v>124.66666666666667</v>
      </c>
      <c r="K92" s="72">
        <v>0</v>
      </c>
      <c r="L92" s="72">
        <v>120</v>
      </c>
      <c r="M92" s="73">
        <v>3.2</v>
      </c>
      <c r="N92" s="85">
        <f t="shared" si="65"/>
        <v>384</v>
      </c>
      <c r="O92" s="69">
        <f t="shared" ref="O92" si="124">L92/4</f>
        <v>30</v>
      </c>
      <c r="P92" s="74">
        <f t="shared" si="120"/>
        <v>96</v>
      </c>
      <c r="Q92" s="69">
        <f t="shared" ref="Q92" si="125">L92/4</f>
        <v>30</v>
      </c>
      <c r="R92" s="74">
        <f t="shared" si="121"/>
        <v>96</v>
      </c>
      <c r="S92" s="69">
        <f t="shared" ref="S92" si="126">L92/4</f>
        <v>30</v>
      </c>
      <c r="T92" s="85">
        <f t="shared" si="122"/>
        <v>96</v>
      </c>
      <c r="U92" s="69">
        <f t="shared" ref="U92" si="127">L92/4</f>
        <v>30</v>
      </c>
      <c r="V92" s="74">
        <f t="shared" si="123"/>
        <v>96</v>
      </c>
      <c r="W92" s="75"/>
    </row>
    <row r="93" spans="1:23" ht="16" customHeight="1" x14ac:dyDescent="0.3">
      <c r="A93" s="69">
        <v>10945</v>
      </c>
      <c r="B93" s="70">
        <v>71</v>
      </c>
      <c r="C93" s="65" t="s">
        <v>495</v>
      </c>
      <c r="D93" s="70" t="s">
        <v>494</v>
      </c>
      <c r="E93" s="70" t="s">
        <v>494</v>
      </c>
      <c r="F93" s="70" t="s">
        <v>494</v>
      </c>
      <c r="G93" s="72">
        <v>6</v>
      </c>
      <c r="H93" s="72">
        <v>6</v>
      </c>
      <c r="I93" s="72">
        <v>20</v>
      </c>
      <c r="J93" s="72">
        <f t="shared" si="119"/>
        <v>11.733333333333334</v>
      </c>
      <c r="K93" s="72">
        <v>78</v>
      </c>
      <c r="L93" s="72">
        <v>0</v>
      </c>
      <c r="M93" s="73">
        <v>14</v>
      </c>
      <c r="N93" s="85">
        <f>L93*M93</f>
        <v>0</v>
      </c>
      <c r="O93" s="69">
        <v>0</v>
      </c>
      <c r="P93" s="74">
        <f t="shared" ref="P93:P100" si="128">M93*O93</f>
        <v>0</v>
      </c>
      <c r="Q93" s="69">
        <v>0</v>
      </c>
      <c r="R93" s="74">
        <f t="shared" ref="R93:R100" si="129">M93*Q93</f>
        <v>0</v>
      </c>
      <c r="S93" s="69">
        <v>0</v>
      </c>
      <c r="T93" s="86">
        <f t="shared" ref="T93:T100" si="130">M93*S93</f>
        <v>0</v>
      </c>
      <c r="U93" s="69">
        <v>0</v>
      </c>
      <c r="V93" s="74">
        <f t="shared" ref="V93:V100" si="131">M93*U93</f>
        <v>0</v>
      </c>
      <c r="W93" s="75"/>
    </row>
    <row r="94" spans="1:23" ht="16" customHeight="1" x14ac:dyDescent="0.3">
      <c r="A94" s="69">
        <v>10945</v>
      </c>
      <c r="B94" s="70">
        <v>72</v>
      </c>
      <c r="C94" s="65" t="s">
        <v>496</v>
      </c>
      <c r="D94" s="70" t="s">
        <v>494</v>
      </c>
      <c r="E94" s="70" t="s">
        <v>494</v>
      </c>
      <c r="F94" s="70" t="s">
        <v>494</v>
      </c>
      <c r="G94" s="72">
        <v>10</v>
      </c>
      <c r="H94" s="72">
        <v>2</v>
      </c>
      <c r="I94" s="72">
        <v>19</v>
      </c>
      <c r="J94" s="72">
        <f t="shared" si="119"/>
        <v>11.366666666666669</v>
      </c>
      <c r="K94" s="72">
        <v>75</v>
      </c>
      <c r="L94" s="72">
        <v>0</v>
      </c>
      <c r="M94" s="73">
        <v>14</v>
      </c>
      <c r="N94" s="85">
        <f>L94*M94</f>
        <v>0</v>
      </c>
      <c r="O94" s="69">
        <v>0</v>
      </c>
      <c r="P94" s="74">
        <f t="shared" si="128"/>
        <v>0</v>
      </c>
      <c r="Q94" s="69">
        <v>0</v>
      </c>
      <c r="R94" s="74">
        <f t="shared" si="129"/>
        <v>0</v>
      </c>
      <c r="S94" s="69">
        <v>0</v>
      </c>
      <c r="T94" s="86">
        <f t="shared" si="130"/>
        <v>0</v>
      </c>
      <c r="U94" s="69">
        <v>0</v>
      </c>
      <c r="V94" s="74">
        <f t="shared" si="131"/>
        <v>0</v>
      </c>
      <c r="W94" s="75"/>
    </row>
    <row r="95" spans="1:23" ht="16" customHeight="1" x14ac:dyDescent="0.3">
      <c r="A95" s="69">
        <v>10945</v>
      </c>
      <c r="B95" s="70">
        <v>73</v>
      </c>
      <c r="C95" s="65" t="s">
        <v>497</v>
      </c>
      <c r="D95" s="70" t="s">
        <v>494</v>
      </c>
      <c r="E95" s="70" t="s">
        <v>494</v>
      </c>
      <c r="F95" s="70" t="s">
        <v>494</v>
      </c>
      <c r="G95" s="72">
        <v>0</v>
      </c>
      <c r="H95" s="72">
        <v>16</v>
      </c>
      <c r="I95" s="72">
        <v>7</v>
      </c>
      <c r="J95" s="72">
        <f t="shared" si="119"/>
        <v>8.4333333333333336</v>
      </c>
      <c r="K95" s="72">
        <v>66</v>
      </c>
      <c r="L95" s="72">
        <v>0</v>
      </c>
      <c r="M95" s="73">
        <v>14</v>
      </c>
      <c r="N95" s="85">
        <f>L95*M95</f>
        <v>0</v>
      </c>
      <c r="O95" s="87">
        <v>0</v>
      </c>
      <c r="P95" s="74">
        <f t="shared" si="128"/>
        <v>0</v>
      </c>
      <c r="Q95" s="87">
        <v>0</v>
      </c>
      <c r="R95" s="77">
        <f t="shared" si="129"/>
        <v>0</v>
      </c>
      <c r="S95" s="87">
        <v>0</v>
      </c>
      <c r="T95" s="77">
        <f t="shared" si="130"/>
        <v>0</v>
      </c>
      <c r="U95" s="87">
        <v>0</v>
      </c>
      <c r="V95" s="74">
        <f t="shared" si="131"/>
        <v>0</v>
      </c>
      <c r="W95" s="75"/>
    </row>
    <row r="96" spans="1:23" ht="16" customHeight="1" x14ac:dyDescent="0.3">
      <c r="A96" s="69">
        <v>10945</v>
      </c>
      <c r="B96" s="70">
        <v>74</v>
      </c>
      <c r="C96" s="65" t="s">
        <v>498</v>
      </c>
      <c r="D96" s="70" t="s">
        <v>494</v>
      </c>
      <c r="E96" s="70" t="s">
        <v>494</v>
      </c>
      <c r="F96" s="70" t="s">
        <v>494</v>
      </c>
      <c r="G96" s="72">
        <v>19</v>
      </c>
      <c r="H96" s="72">
        <v>0</v>
      </c>
      <c r="I96" s="72">
        <v>41</v>
      </c>
      <c r="J96" s="72">
        <f t="shared" si="119"/>
        <v>22</v>
      </c>
      <c r="K96" s="72">
        <v>76</v>
      </c>
      <c r="L96" s="72">
        <v>0</v>
      </c>
      <c r="M96" s="73">
        <v>14</v>
      </c>
      <c r="N96" s="85">
        <f>L96*M96</f>
        <v>0</v>
      </c>
      <c r="O96" s="69">
        <v>0</v>
      </c>
      <c r="P96" s="74">
        <f t="shared" si="128"/>
        <v>0</v>
      </c>
      <c r="Q96" s="69">
        <v>0</v>
      </c>
      <c r="R96" s="74">
        <f t="shared" si="129"/>
        <v>0</v>
      </c>
      <c r="S96" s="69">
        <v>0</v>
      </c>
      <c r="T96" s="86">
        <f t="shared" si="130"/>
        <v>0</v>
      </c>
      <c r="U96" s="69">
        <v>0</v>
      </c>
      <c r="V96" s="74">
        <f t="shared" si="131"/>
        <v>0</v>
      </c>
      <c r="W96" s="75"/>
    </row>
    <row r="97" spans="1:23" ht="16" customHeight="1" x14ac:dyDescent="0.3">
      <c r="A97" s="69">
        <v>10945</v>
      </c>
      <c r="B97" s="70">
        <v>75</v>
      </c>
      <c r="C97" s="65" t="s">
        <v>499</v>
      </c>
      <c r="D97" s="70" t="s">
        <v>494</v>
      </c>
      <c r="E97" s="70" t="s">
        <v>494</v>
      </c>
      <c r="F97" s="70" t="s">
        <v>494</v>
      </c>
      <c r="G97" s="72">
        <v>118</v>
      </c>
      <c r="H97" s="72">
        <v>180</v>
      </c>
      <c r="I97" s="72">
        <v>160</v>
      </c>
      <c r="J97" s="72">
        <f t="shared" si="119"/>
        <v>167.93333333333334</v>
      </c>
      <c r="K97" s="72">
        <v>121</v>
      </c>
      <c r="L97" s="72">
        <v>60</v>
      </c>
      <c r="M97" s="73">
        <v>14</v>
      </c>
      <c r="N97" s="85">
        <f>L97*M97</f>
        <v>840</v>
      </c>
      <c r="O97" s="69">
        <v>0</v>
      </c>
      <c r="P97" s="74">
        <f t="shared" si="128"/>
        <v>0</v>
      </c>
      <c r="Q97" s="69">
        <v>0</v>
      </c>
      <c r="R97" s="74">
        <f t="shared" si="129"/>
        <v>0</v>
      </c>
      <c r="S97" s="69">
        <v>30</v>
      </c>
      <c r="T97" s="85">
        <f t="shared" si="130"/>
        <v>420</v>
      </c>
      <c r="U97" s="69">
        <v>30</v>
      </c>
      <c r="V97" s="74">
        <f t="shared" si="131"/>
        <v>420</v>
      </c>
      <c r="W97" s="75"/>
    </row>
    <row r="98" spans="1:23" ht="16" customHeight="1" x14ac:dyDescent="0.3">
      <c r="A98" s="69">
        <v>10945</v>
      </c>
      <c r="B98" s="70">
        <v>76</v>
      </c>
      <c r="C98" s="65" t="s">
        <v>791</v>
      </c>
      <c r="D98" s="70" t="s">
        <v>494</v>
      </c>
      <c r="E98" s="70" t="s">
        <v>494</v>
      </c>
      <c r="F98" s="70" t="s">
        <v>494</v>
      </c>
      <c r="G98" s="72"/>
      <c r="H98" s="72">
        <v>6</v>
      </c>
      <c r="I98" s="72">
        <v>7</v>
      </c>
      <c r="J98" s="72">
        <f t="shared" si="119"/>
        <v>4.7666666666666666</v>
      </c>
      <c r="K98" s="72">
        <v>39</v>
      </c>
      <c r="L98" s="72">
        <v>0</v>
      </c>
      <c r="M98" s="73">
        <v>14</v>
      </c>
      <c r="N98" s="85">
        <f t="shared" ref="N98" si="132">L98*M98</f>
        <v>0</v>
      </c>
      <c r="O98" s="69">
        <v>0</v>
      </c>
      <c r="P98" s="74">
        <f t="shared" ref="P98" si="133">M98*O98</f>
        <v>0</v>
      </c>
      <c r="Q98" s="69">
        <v>0</v>
      </c>
      <c r="R98" s="74">
        <f t="shared" ref="R98" si="134">M98*Q98</f>
        <v>0</v>
      </c>
      <c r="S98" s="69">
        <v>0</v>
      </c>
      <c r="T98" s="86">
        <f t="shared" ref="T98" si="135">M98*S98</f>
        <v>0</v>
      </c>
      <c r="U98" s="69">
        <v>0</v>
      </c>
      <c r="V98" s="74">
        <f t="shared" ref="V98" si="136">M98*U98</f>
        <v>0</v>
      </c>
      <c r="W98" s="75"/>
    </row>
    <row r="99" spans="1:23" ht="16" customHeight="1" x14ac:dyDescent="0.3">
      <c r="A99" s="69">
        <v>10945</v>
      </c>
      <c r="B99" s="70">
        <v>77</v>
      </c>
      <c r="C99" s="65" t="s">
        <v>500</v>
      </c>
      <c r="D99" s="70" t="s">
        <v>438</v>
      </c>
      <c r="E99" s="70" t="s">
        <v>438</v>
      </c>
      <c r="F99" s="70" t="s">
        <v>438</v>
      </c>
      <c r="G99" s="72">
        <v>0</v>
      </c>
      <c r="H99" s="72">
        <v>10</v>
      </c>
      <c r="I99" s="72">
        <v>0</v>
      </c>
      <c r="J99" s="72">
        <f t="shared" si="119"/>
        <v>3.666666666666667</v>
      </c>
      <c r="K99" s="72">
        <v>13</v>
      </c>
      <c r="L99" s="72">
        <v>0</v>
      </c>
      <c r="M99" s="73">
        <v>45.83</v>
      </c>
      <c r="N99" s="85">
        <f t="shared" ref="N99:N112" si="137">L99*M99</f>
        <v>0</v>
      </c>
      <c r="O99" s="69">
        <v>0</v>
      </c>
      <c r="P99" s="74">
        <f t="shared" si="128"/>
        <v>0</v>
      </c>
      <c r="Q99" s="69">
        <v>0</v>
      </c>
      <c r="R99" s="74">
        <f t="shared" si="129"/>
        <v>0</v>
      </c>
      <c r="S99" s="69">
        <v>0</v>
      </c>
      <c r="T99" s="86">
        <f t="shared" si="130"/>
        <v>0</v>
      </c>
      <c r="U99" s="69">
        <v>0</v>
      </c>
      <c r="V99" s="74">
        <f t="shared" si="131"/>
        <v>0</v>
      </c>
      <c r="W99" s="75"/>
    </row>
    <row r="100" spans="1:23" ht="16" customHeight="1" x14ac:dyDescent="0.3">
      <c r="A100" s="69">
        <v>10945</v>
      </c>
      <c r="B100" s="70">
        <v>78</v>
      </c>
      <c r="C100" s="65" t="s">
        <v>501</v>
      </c>
      <c r="D100" s="70" t="s">
        <v>438</v>
      </c>
      <c r="E100" s="70" t="s">
        <v>438</v>
      </c>
      <c r="F100" s="70" t="s">
        <v>438</v>
      </c>
      <c r="G100" s="72">
        <v>24</v>
      </c>
      <c r="H100" s="117">
        <v>12</v>
      </c>
      <c r="I100" s="117">
        <v>16</v>
      </c>
      <c r="J100" s="72">
        <f t="shared" si="119"/>
        <v>19.066666666666666</v>
      </c>
      <c r="K100" s="72">
        <v>10</v>
      </c>
      <c r="L100" s="72">
        <v>10</v>
      </c>
      <c r="M100" s="73">
        <v>34.340000000000003</v>
      </c>
      <c r="N100" s="85">
        <f t="shared" si="137"/>
        <v>343.40000000000003</v>
      </c>
      <c r="O100" s="87">
        <v>0</v>
      </c>
      <c r="P100" s="77">
        <f t="shared" si="128"/>
        <v>0</v>
      </c>
      <c r="Q100" s="87">
        <v>0</v>
      </c>
      <c r="R100" s="77">
        <f t="shared" si="129"/>
        <v>0</v>
      </c>
      <c r="S100" s="87">
        <v>10</v>
      </c>
      <c r="T100" s="77">
        <f t="shared" si="130"/>
        <v>343.40000000000003</v>
      </c>
      <c r="U100" s="87">
        <v>0</v>
      </c>
      <c r="V100" s="77">
        <f t="shared" si="131"/>
        <v>0</v>
      </c>
      <c r="W100" s="75"/>
    </row>
    <row r="101" spans="1:23" ht="16" customHeight="1" x14ac:dyDescent="0.3">
      <c r="A101" s="69">
        <v>10945</v>
      </c>
      <c r="B101" s="70">
        <v>79</v>
      </c>
      <c r="C101" s="65" t="s">
        <v>502</v>
      </c>
      <c r="D101" s="70" t="s">
        <v>438</v>
      </c>
      <c r="E101" s="70" t="s">
        <v>438</v>
      </c>
      <c r="F101" s="70" t="s">
        <v>438</v>
      </c>
      <c r="G101" s="72">
        <v>36</v>
      </c>
      <c r="H101" s="72">
        <v>15</v>
      </c>
      <c r="I101" s="72">
        <v>5</v>
      </c>
      <c r="J101" s="72">
        <f t="shared" si="119"/>
        <v>20.533333333333335</v>
      </c>
      <c r="K101" s="72">
        <v>14</v>
      </c>
      <c r="L101" s="72">
        <v>10</v>
      </c>
      <c r="M101" s="73">
        <v>54.17</v>
      </c>
      <c r="N101" s="74">
        <f t="shared" si="137"/>
        <v>541.70000000000005</v>
      </c>
      <c r="O101" s="87">
        <v>0</v>
      </c>
      <c r="P101" s="77">
        <f t="shared" ref="P101:P112" si="138">M101*O101</f>
        <v>0</v>
      </c>
      <c r="Q101" s="87">
        <v>0</v>
      </c>
      <c r="R101" s="77">
        <f t="shared" ref="R101:R112" si="139">M101*Q101</f>
        <v>0</v>
      </c>
      <c r="S101" s="87">
        <v>10</v>
      </c>
      <c r="T101" s="86">
        <f t="shared" ref="T101:T112" si="140">M101*S101</f>
        <v>541.70000000000005</v>
      </c>
      <c r="U101" s="87">
        <v>0</v>
      </c>
      <c r="V101" s="77">
        <f t="shared" ref="V101:V112" si="141">M101*U101</f>
        <v>0</v>
      </c>
      <c r="W101" s="75"/>
    </row>
    <row r="102" spans="1:23" ht="16" customHeight="1" x14ac:dyDescent="0.3">
      <c r="A102" s="69">
        <v>10945</v>
      </c>
      <c r="B102" s="70">
        <v>80</v>
      </c>
      <c r="C102" s="65" t="s">
        <v>503</v>
      </c>
      <c r="D102" s="70" t="s">
        <v>494</v>
      </c>
      <c r="E102" s="70" t="s">
        <v>494</v>
      </c>
      <c r="F102" s="70" t="s">
        <v>494</v>
      </c>
      <c r="G102" s="72">
        <v>11</v>
      </c>
      <c r="H102" s="117">
        <v>10</v>
      </c>
      <c r="I102" s="117">
        <v>10</v>
      </c>
      <c r="J102" s="72">
        <f t="shared" si="119"/>
        <v>11.366666666666669</v>
      </c>
      <c r="K102" s="72">
        <v>4</v>
      </c>
      <c r="L102" s="72">
        <v>10</v>
      </c>
      <c r="M102" s="83">
        <v>25</v>
      </c>
      <c r="N102" s="74">
        <f t="shared" si="137"/>
        <v>250</v>
      </c>
      <c r="O102" s="69">
        <v>0</v>
      </c>
      <c r="P102" s="74">
        <f t="shared" si="138"/>
        <v>0</v>
      </c>
      <c r="Q102" s="69">
        <v>10</v>
      </c>
      <c r="R102" s="74">
        <f t="shared" si="139"/>
        <v>250</v>
      </c>
      <c r="S102" s="69">
        <v>0</v>
      </c>
      <c r="T102" s="86">
        <f t="shared" si="140"/>
        <v>0</v>
      </c>
      <c r="U102" s="69">
        <v>0</v>
      </c>
      <c r="V102" s="74">
        <f t="shared" si="141"/>
        <v>0</v>
      </c>
      <c r="W102" s="75"/>
    </row>
    <row r="103" spans="1:23" ht="16" customHeight="1" x14ac:dyDescent="0.3">
      <c r="A103" s="69">
        <v>10945</v>
      </c>
      <c r="B103" s="70">
        <v>81</v>
      </c>
      <c r="C103" s="65" t="s">
        <v>504</v>
      </c>
      <c r="D103" s="70" t="s">
        <v>494</v>
      </c>
      <c r="E103" s="70" t="s">
        <v>494</v>
      </c>
      <c r="F103" s="70" t="s">
        <v>494</v>
      </c>
      <c r="G103" s="72">
        <v>11</v>
      </c>
      <c r="H103" s="72">
        <v>16</v>
      </c>
      <c r="I103" s="72">
        <v>4</v>
      </c>
      <c r="J103" s="72">
        <f t="shared" si="119"/>
        <v>11.366666666666669</v>
      </c>
      <c r="K103" s="72">
        <v>0</v>
      </c>
      <c r="L103" s="72">
        <v>10</v>
      </c>
      <c r="M103" s="83">
        <v>25</v>
      </c>
      <c r="N103" s="74">
        <f t="shared" si="137"/>
        <v>250</v>
      </c>
      <c r="O103" s="69">
        <v>0</v>
      </c>
      <c r="P103" s="74">
        <f t="shared" si="138"/>
        <v>0</v>
      </c>
      <c r="Q103" s="69">
        <v>10</v>
      </c>
      <c r="R103" s="74">
        <f t="shared" si="139"/>
        <v>250</v>
      </c>
      <c r="S103" s="69">
        <v>0</v>
      </c>
      <c r="T103" s="86">
        <f t="shared" si="140"/>
        <v>0</v>
      </c>
      <c r="U103" s="69">
        <v>0</v>
      </c>
      <c r="V103" s="74">
        <f t="shared" si="141"/>
        <v>0</v>
      </c>
      <c r="W103" s="75"/>
    </row>
    <row r="104" spans="1:23" ht="16" customHeight="1" x14ac:dyDescent="0.3">
      <c r="A104" s="69">
        <v>10945</v>
      </c>
      <c r="B104" s="70">
        <v>82</v>
      </c>
      <c r="C104" s="65" t="s">
        <v>505</v>
      </c>
      <c r="D104" s="70" t="s">
        <v>494</v>
      </c>
      <c r="E104" s="70" t="s">
        <v>494</v>
      </c>
      <c r="F104" s="70" t="s">
        <v>494</v>
      </c>
      <c r="G104" s="72">
        <v>6</v>
      </c>
      <c r="H104" s="72">
        <v>12</v>
      </c>
      <c r="I104" s="72">
        <v>10</v>
      </c>
      <c r="J104" s="72">
        <f t="shared" si="119"/>
        <v>10.266666666666667</v>
      </c>
      <c r="K104" s="72">
        <v>54</v>
      </c>
      <c r="L104" s="72">
        <v>0</v>
      </c>
      <c r="M104" s="83">
        <v>25</v>
      </c>
      <c r="N104" s="74">
        <f t="shared" si="137"/>
        <v>0</v>
      </c>
      <c r="O104" s="69">
        <v>0</v>
      </c>
      <c r="P104" s="74">
        <f t="shared" si="138"/>
        <v>0</v>
      </c>
      <c r="Q104" s="69">
        <v>0</v>
      </c>
      <c r="R104" s="74">
        <f t="shared" si="139"/>
        <v>0</v>
      </c>
      <c r="S104" s="69">
        <v>0</v>
      </c>
      <c r="T104" s="86">
        <f t="shared" si="140"/>
        <v>0</v>
      </c>
      <c r="U104" s="69">
        <v>0</v>
      </c>
      <c r="V104" s="74">
        <f t="shared" si="141"/>
        <v>0</v>
      </c>
      <c r="W104" s="75"/>
    </row>
    <row r="105" spans="1:23" ht="16" customHeight="1" x14ac:dyDescent="0.3">
      <c r="A105" s="69">
        <v>10945</v>
      </c>
      <c r="B105" s="70">
        <v>83</v>
      </c>
      <c r="C105" s="65" t="s">
        <v>506</v>
      </c>
      <c r="D105" s="70" t="s">
        <v>494</v>
      </c>
      <c r="E105" s="70" t="s">
        <v>494</v>
      </c>
      <c r="F105" s="70" t="s">
        <v>494</v>
      </c>
      <c r="G105" s="72">
        <v>59</v>
      </c>
      <c r="H105" s="72">
        <v>68</v>
      </c>
      <c r="I105" s="72">
        <v>19</v>
      </c>
      <c r="J105" s="72">
        <f t="shared" si="119"/>
        <v>53.533333333333339</v>
      </c>
      <c r="K105" s="72">
        <v>12</v>
      </c>
      <c r="L105" s="72">
        <v>40</v>
      </c>
      <c r="M105" s="83">
        <v>25</v>
      </c>
      <c r="N105" s="74">
        <f t="shared" si="137"/>
        <v>1000</v>
      </c>
      <c r="O105" s="69">
        <v>0</v>
      </c>
      <c r="P105" s="74">
        <f t="shared" si="138"/>
        <v>0</v>
      </c>
      <c r="Q105" s="69">
        <v>20</v>
      </c>
      <c r="R105" s="74">
        <f t="shared" si="139"/>
        <v>500</v>
      </c>
      <c r="S105" s="69">
        <v>20</v>
      </c>
      <c r="T105" s="86">
        <f t="shared" si="140"/>
        <v>500</v>
      </c>
      <c r="U105" s="69">
        <v>0</v>
      </c>
      <c r="V105" s="74">
        <f t="shared" si="141"/>
        <v>0</v>
      </c>
      <c r="W105" s="75"/>
    </row>
    <row r="106" spans="1:23" ht="16" customHeight="1" x14ac:dyDescent="0.3">
      <c r="A106" s="69">
        <v>10945</v>
      </c>
      <c r="B106" s="70">
        <v>84</v>
      </c>
      <c r="C106" s="65" t="s">
        <v>507</v>
      </c>
      <c r="D106" s="70" t="s">
        <v>494</v>
      </c>
      <c r="E106" s="70" t="s">
        <v>494</v>
      </c>
      <c r="F106" s="70" t="s">
        <v>494</v>
      </c>
      <c r="G106" s="72">
        <v>426</v>
      </c>
      <c r="H106" s="72">
        <v>450</v>
      </c>
      <c r="I106" s="72">
        <v>474</v>
      </c>
      <c r="J106" s="72">
        <f t="shared" si="119"/>
        <v>495.00000000000006</v>
      </c>
      <c r="K106" s="72">
        <v>115</v>
      </c>
      <c r="L106" s="72">
        <v>400</v>
      </c>
      <c r="M106" s="83">
        <v>25</v>
      </c>
      <c r="N106" s="74">
        <f t="shared" si="137"/>
        <v>10000</v>
      </c>
      <c r="O106" s="69">
        <f>L106/4</f>
        <v>100</v>
      </c>
      <c r="P106" s="74">
        <f t="shared" si="138"/>
        <v>2500</v>
      </c>
      <c r="Q106" s="69">
        <f>L106/4</f>
        <v>100</v>
      </c>
      <c r="R106" s="74">
        <f t="shared" si="139"/>
        <v>2500</v>
      </c>
      <c r="S106" s="69">
        <f>L106/4</f>
        <v>100</v>
      </c>
      <c r="T106" s="86">
        <f t="shared" si="140"/>
        <v>2500</v>
      </c>
      <c r="U106" s="69">
        <f>L106/4</f>
        <v>100</v>
      </c>
      <c r="V106" s="74">
        <f t="shared" si="141"/>
        <v>2500</v>
      </c>
      <c r="W106" s="75"/>
    </row>
    <row r="107" spans="1:23" ht="16" customHeight="1" x14ac:dyDescent="0.3">
      <c r="A107" s="69">
        <v>10945</v>
      </c>
      <c r="B107" s="70">
        <v>85</v>
      </c>
      <c r="C107" s="65" t="s">
        <v>508</v>
      </c>
      <c r="D107" s="70" t="s">
        <v>494</v>
      </c>
      <c r="E107" s="70" t="s">
        <v>494</v>
      </c>
      <c r="F107" s="70" t="s">
        <v>494</v>
      </c>
      <c r="G107" s="72">
        <v>8</v>
      </c>
      <c r="H107" s="72">
        <v>0</v>
      </c>
      <c r="I107" s="72">
        <v>10</v>
      </c>
      <c r="J107" s="72">
        <f t="shared" si="119"/>
        <v>6.6000000000000005</v>
      </c>
      <c r="K107" s="72">
        <v>35</v>
      </c>
      <c r="L107" s="72">
        <v>0</v>
      </c>
      <c r="M107" s="83">
        <v>25</v>
      </c>
      <c r="N107" s="74">
        <f t="shared" si="137"/>
        <v>0</v>
      </c>
      <c r="O107" s="69">
        <v>0</v>
      </c>
      <c r="P107" s="74">
        <f t="shared" si="138"/>
        <v>0</v>
      </c>
      <c r="Q107" s="69">
        <v>0</v>
      </c>
      <c r="R107" s="74">
        <f t="shared" si="139"/>
        <v>0</v>
      </c>
      <c r="S107" s="69">
        <v>0</v>
      </c>
      <c r="T107" s="86">
        <f t="shared" si="140"/>
        <v>0</v>
      </c>
      <c r="U107" s="69">
        <v>0</v>
      </c>
      <c r="V107" s="74">
        <f t="shared" si="141"/>
        <v>0</v>
      </c>
      <c r="W107" s="75"/>
    </row>
    <row r="108" spans="1:23" ht="16" customHeight="1" x14ac:dyDescent="0.3">
      <c r="A108" s="69">
        <v>10945</v>
      </c>
      <c r="B108" s="70">
        <v>86</v>
      </c>
      <c r="C108" s="65" t="s">
        <v>793</v>
      </c>
      <c r="D108" s="70" t="s">
        <v>452</v>
      </c>
      <c r="E108" s="70" t="s">
        <v>452</v>
      </c>
      <c r="F108" s="70" t="s">
        <v>452</v>
      </c>
      <c r="G108" s="72"/>
      <c r="H108" s="72">
        <v>12360</v>
      </c>
      <c r="I108" s="72">
        <v>15600</v>
      </c>
      <c r="J108" s="72">
        <f>(G108+H108+I108)/3*1.1</f>
        <v>10252</v>
      </c>
      <c r="K108" s="72">
        <v>100</v>
      </c>
      <c r="L108" s="72">
        <v>10000</v>
      </c>
      <c r="M108" s="83">
        <v>22</v>
      </c>
      <c r="N108" s="74">
        <f t="shared" si="137"/>
        <v>220000</v>
      </c>
      <c r="O108" s="69">
        <f t="shared" ref="O108:O112" si="142">L108/4</f>
        <v>2500</v>
      </c>
      <c r="P108" s="74">
        <f t="shared" si="138"/>
        <v>55000</v>
      </c>
      <c r="Q108" s="69">
        <f t="shared" ref="Q108:Q112" si="143">L108/4</f>
        <v>2500</v>
      </c>
      <c r="R108" s="74">
        <f t="shared" si="139"/>
        <v>55000</v>
      </c>
      <c r="S108" s="69">
        <f t="shared" ref="S108:S112" si="144">L108/4</f>
        <v>2500</v>
      </c>
      <c r="T108" s="88">
        <f t="shared" si="140"/>
        <v>55000</v>
      </c>
      <c r="U108" s="69">
        <f t="shared" ref="U108:U112" si="145">L108/4</f>
        <v>2500</v>
      </c>
      <c r="V108" s="74">
        <f t="shared" si="141"/>
        <v>55000</v>
      </c>
      <c r="W108" s="75"/>
    </row>
    <row r="109" spans="1:23" ht="16" customHeight="1" x14ac:dyDescent="0.3">
      <c r="A109" s="69">
        <v>10945</v>
      </c>
      <c r="B109" s="70">
        <v>87</v>
      </c>
      <c r="C109" s="65" t="s">
        <v>509</v>
      </c>
      <c r="D109" s="70" t="s">
        <v>419</v>
      </c>
      <c r="E109" s="70" t="s">
        <v>510</v>
      </c>
      <c r="F109" s="70" t="s">
        <v>419</v>
      </c>
      <c r="G109" s="72">
        <v>240</v>
      </c>
      <c r="H109" s="72">
        <v>683</v>
      </c>
      <c r="I109" s="72">
        <v>552</v>
      </c>
      <c r="J109" s="72">
        <f>(G109+H109+I109)/3*1.1</f>
        <v>540.83333333333337</v>
      </c>
      <c r="K109" s="72">
        <v>140</v>
      </c>
      <c r="L109" s="72">
        <v>400</v>
      </c>
      <c r="M109" s="83">
        <v>22</v>
      </c>
      <c r="N109" s="74">
        <f t="shared" si="137"/>
        <v>8800</v>
      </c>
      <c r="O109" s="69">
        <f t="shared" si="142"/>
        <v>100</v>
      </c>
      <c r="P109" s="74">
        <f t="shared" si="138"/>
        <v>2200</v>
      </c>
      <c r="Q109" s="69">
        <f t="shared" si="143"/>
        <v>100</v>
      </c>
      <c r="R109" s="74">
        <f t="shared" si="139"/>
        <v>2200</v>
      </c>
      <c r="S109" s="69">
        <f t="shared" si="144"/>
        <v>100</v>
      </c>
      <c r="T109" s="88">
        <f t="shared" si="140"/>
        <v>2200</v>
      </c>
      <c r="U109" s="69">
        <f t="shared" si="145"/>
        <v>100</v>
      </c>
      <c r="V109" s="74">
        <f t="shared" si="141"/>
        <v>2200</v>
      </c>
      <c r="W109" s="75"/>
    </row>
    <row r="110" spans="1:23" ht="16" customHeight="1" x14ac:dyDescent="0.3">
      <c r="A110" s="69">
        <v>10945</v>
      </c>
      <c r="B110" s="70">
        <v>88</v>
      </c>
      <c r="C110" s="65" t="s">
        <v>511</v>
      </c>
      <c r="D110" s="70" t="s">
        <v>419</v>
      </c>
      <c r="E110" s="70" t="s">
        <v>510</v>
      </c>
      <c r="F110" s="70" t="s">
        <v>419</v>
      </c>
      <c r="G110" s="72">
        <v>2062</v>
      </c>
      <c r="H110" s="72">
        <v>2200</v>
      </c>
      <c r="I110" s="72">
        <v>2491</v>
      </c>
      <c r="J110" s="72">
        <f t="shared" ref="J110:J112" si="146">(G110+H110+I110)/3*1.1</f>
        <v>2476.1000000000004</v>
      </c>
      <c r="K110" s="72">
        <v>24</v>
      </c>
      <c r="L110" s="72">
        <v>2400</v>
      </c>
      <c r="M110" s="83">
        <v>40</v>
      </c>
      <c r="N110" s="74">
        <f t="shared" si="137"/>
        <v>96000</v>
      </c>
      <c r="O110" s="69">
        <f t="shared" si="142"/>
        <v>600</v>
      </c>
      <c r="P110" s="74">
        <f t="shared" si="138"/>
        <v>24000</v>
      </c>
      <c r="Q110" s="69">
        <f t="shared" si="143"/>
        <v>600</v>
      </c>
      <c r="R110" s="74">
        <f t="shared" si="139"/>
        <v>24000</v>
      </c>
      <c r="S110" s="69">
        <f t="shared" si="144"/>
        <v>600</v>
      </c>
      <c r="T110" s="86">
        <f t="shared" si="140"/>
        <v>24000</v>
      </c>
      <c r="U110" s="69">
        <f t="shared" si="145"/>
        <v>600</v>
      </c>
      <c r="V110" s="74">
        <f t="shared" si="141"/>
        <v>24000</v>
      </c>
      <c r="W110" s="75"/>
    </row>
    <row r="111" spans="1:23" ht="16" customHeight="1" x14ac:dyDescent="0.3">
      <c r="A111" s="69">
        <v>10945</v>
      </c>
      <c r="B111" s="70">
        <v>89</v>
      </c>
      <c r="C111" s="65" t="s">
        <v>512</v>
      </c>
      <c r="D111" s="70" t="s">
        <v>445</v>
      </c>
      <c r="E111" s="70" t="s">
        <v>476</v>
      </c>
      <c r="F111" s="70" t="s">
        <v>445</v>
      </c>
      <c r="G111" s="72">
        <v>427</v>
      </c>
      <c r="H111" s="72">
        <v>1008</v>
      </c>
      <c r="I111" s="72">
        <v>720</v>
      </c>
      <c r="J111" s="72">
        <f t="shared" si="146"/>
        <v>790.16666666666674</v>
      </c>
      <c r="K111" s="72">
        <v>96</v>
      </c>
      <c r="L111" s="72">
        <v>800</v>
      </c>
      <c r="M111" s="83">
        <v>3.2</v>
      </c>
      <c r="N111" s="74">
        <f t="shared" si="137"/>
        <v>2560</v>
      </c>
      <c r="O111" s="69">
        <f t="shared" si="142"/>
        <v>200</v>
      </c>
      <c r="P111" s="74">
        <f t="shared" si="138"/>
        <v>640</v>
      </c>
      <c r="Q111" s="69">
        <f t="shared" si="143"/>
        <v>200</v>
      </c>
      <c r="R111" s="74">
        <f t="shared" si="139"/>
        <v>640</v>
      </c>
      <c r="S111" s="69">
        <f t="shared" si="144"/>
        <v>200</v>
      </c>
      <c r="T111" s="86">
        <f t="shared" si="140"/>
        <v>640</v>
      </c>
      <c r="U111" s="69">
        <f t="shared" si="145"/>
        <v>200</v>
      </c>
      <c r="V111" s="74">
        <f t="shared" si="141"/>
        <v>640</v>
      </c>
      <c r="W111" s="75"/>
    </row>
    <row r="112" spans="1:23" ht="16" customHeight="1" x14ac:dyDescent="0.3">
      <c r="A112" s="69">
        <v>10945</v>
      </c>
      <c r="B112" s="70">
        <v>90</v>
      </c>
      <c r="C112" s="65" t="s">
        <v>513</v>
      </c>
      <c r="D112" s="70" t="s">
        <v>445</v>
      </c>
      <c r="E112" s="70" t="s">
        <v>476</v>
      </c>
      <c r="F112" s="70" t="s">
        <v>445</v>
      </c>
      <c r="G112" s="72">
        <v>1968</v>
      </c>
      <c r="H112" s="72">
        <v>2100</v>
      </c>
      <c r="I112" s="72">
        <v>1776</v>
      </c>
      <c r="J112" s="72">
        <f t="shared" si="146"/>
        <v>2142.8000000000002</v>
      </c>
      <c r="K112" s="72">
        <v>252</v>
      </c>
      <c r="L112" s="72">
        <v>2000</v>
      </c>
      <c r="M112" s="83">
        <v>4</v>
      </c>
      <c r="N112" s="74">
        <f t="shared" si="137"/>
        <v>8000</v>
      </c>
      <c r="O112" s="69">
        <f t="shared" si="142"/>
        <v>500</v>
      </c>
      <c r="P112" s="74">
        <f t="shared" si="138"/>
        <v>2000</v>
      </c>
      <c r="Q112" s="69">
        <f t="shared" si="143"/>
        <v>500</v>
      </c>
      <c r="R112" s="74">
        <f t="shared" si="139"/>
        <v>2000</v>
      </c>
      <c r="S112" s="69">
        <f t="shared" si="144"/>
        <v>500</v>
      </c>
      <c r="T112" s="86">
        <f t="shared" si="140"/>
        <v>2000</v>
      </c>
      <c r="U112" s="69">
        <f t="shared" si="145"/>
        <v>500</v>
      </c>
      <c r="V112" s="74">
        <f t="shared" si="141"/>
        <v>2000</v>
      </c>
      <c r="W112" s="75"/>
    </row>
    <row r="113" spans="1:26" ht="16" customHeight="1" x14ac:dyDescent="0.3">
      <c r="A113" s="95"/>
      <c r="B113" s="96"/>
      <c r="C113" s="97"/>
      <c r="D113" s="96"/>
      <c r="E113" s="96"/>
      <c r="F113" s="96"/>
      <c r="G113" s="99"/>
      <c r="H113" s="99"/>
      <c r="I113" s="99"/>
      <c r="J113" s="99"/>
      <c r="K113" s="99"/>
      <c r="L113" s="99"/>
      <c r="M113" s="236"/>
      <c r="N113" s="101"/>
      <c r="O113" s="95"/>
      <c r="P113" s="101"/>
      <c r="Q113" s="95"/>
      <c r="R113" s="101"/>
      <c r="S113" s="95"/>
      <c r="T113" s="235"/>
      <c r="U113" s="95"/>
      <c r="V113" s="101"/>
      <c r="W113" s="103"/>
    </row>
    <row r="114" spans="1:26" s="123" customFormat="1" ht="16" customHeight="1" x14ac:dyDescent="0.35">
      <c r="B114" s="24"/>
      <c r="C114" s="142" t="s">
        <v>577</v>
      </c>
      <c r="D114" s="142"/>
      <c r="E114" s="142"/>
      <c r="F114" s="26"/>
      <c r="G114" s="127"/>
      <c r="H114" s="127" t="s">
        <v>577</v>
      </c>
      <c r="I114" s="26"/>
      <c r="J114" s="142"/>
      <c r="K114" s="142"/>
      <c r="L114" s="24"/>
      <c r="M114" s="26"/>
      <c r="N114" s="26" t="s">
        <v>577</v>
      </c>
      <c r="O114" s="26"/>
      <c r="P114" s="26"/>
      <c r="Q114" s="24"/>
      <c r="R114" s="27"/>
      <c r="S114" s="28" t="s">
        <v>577</v>
      </c>
      <c r="T114" s="28"/>
      <c r="U114" s="28"/>
      <c r="V114" s="28"/>
      <c r="W114" s="28"/>
      <c r="X114" s="28"/>
      <c r="Y114" s="28"/>
      <c r="Z114" s="24"/>
    </row>
    <row r="115" spans="1:26" s="140" customFormat="1" ht="16" customHeight="1" x14ac:dyDescent="0.35">
      <c r="C115" s="140" t="s">
        <v>578</v>
      </c>
      <c r="E115" s="134"/>
      <c r="F115" s="132"/>
      <c r="G115" s="132"/>
      <c r="H115" s="132" t="s">
        <v>789</v>
      </c>
      <c r="I115" s="132"/>
      <c r="M115" s="132"/>
      <c r="N115" s="132" t="s">
        <v>790</v>
      </c>
      <c r="O115" s="132"/>
      <c r="P115" s="132"/>
      <c r="S115" s="133" t="s">
        <v>688</v>
      </c>
      <c r="T115" s="133"/>
      <c r="U115" s="133"/>
      <c r="V115" s="133"/>
      <c r="W115" s="133"/>
      <c r="X115" s="133"/>
      <c r="Y115" s="133"/>
    </row>
    <row r="116" spans="1:26" s="140" customFormat="1" ht="16" customHeight="1" x14ac:dyDescent="0.35">
      <c r="C116" s="140" t="s">
        <v>614</v>
      </c>
      <c r="E116" s="134"/>
      <c r="F116" s="132"/>
      <c r="G116" s="132"/>
      <c r="H116" s="132" t="s">
        <v>686</v>
      </c>
      <c r="I116" s="132"/>
      <c r="M116" s="132"/>
      <c r="N116" s="132" t="s">
        <v>615</v>
      </c>
      <c r="O116" s="132"/>
      <c r="P116" s="132"/>
      <c r="S116" s="133" t="s">
        <v>616</v>
      </c>
      <c r="T116" s="133"/>
      <c r="U116" s="133"/>
      <c r="V116" s="133"/>
      <c r="W116" s="133"/>
      <c r="X116" s="133"/>
      <c r="Y116" s="133"/>
    </row>
    <row r="117" spans="1:26" s="140" customFormat="1" ht="16" customHeight="1" x14ac:dyDescent="0.35">
      <c r="C117" s="140" t="s">
        <v>677</v>
      </c>
      <c r="E117" s="134"/>
      <c r="F117" s="132"/>
      <c r="G117" s="132"/>
      <c r="H117" s="132" t="s">
        <v>687</v>
      </c>
      <c r="I117" s="132"/>
      <c r="M117" s="132"/>
      <c r="N117" s="132" t="s">
        <v>86</v>
      </c>
      <c r="O117" s="132"/>
      <c r="P117" s="132"/>
      <c r="S117" s="133" t="s">
        <v>87</v>
      </c>
      <c r="T117" s="133"/>
      <c r="U117" s="133"/>
      <c r="V117" s="133"/>
      <c r="W117" s="133"/>
      <c r="X117" s="133"/>
      <c r="Y117" s="133"/>
    </row>
    <row r="118" spans="1:26" s="144" customFormat="1" ht="16" customHeight="1" x14ac:dyDescent="0.3">
      <c r="A118" s="372" t="s">
        <v>1163</v>
      </c>
      <c r="B118" s="372"/>
      <c r="C118" s="372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67"/>
      <c r="Y118" s="67"/>
    </row>
    <row r="119" spans="1:26" s="144" customFormat="1" ht="16" customHeight="1" x14ac:dyDescent="0.3">
      <c r="A119" s="371" t="s">
        <v>617</v>
      </c>
      <c r="B119" s="371"/>
      <c r="C119" s="371"/>
      <c r="D119" s="371"/>
      <c r="E119" s="371"/>
      <c r="F119" s="371"/>
      <c r="G119" s="371"/>
      <c r="H119" s="371"/>
      <c r="I119" s="371"/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71"/>
      <c r="W119" s="371"/>
      <c r="X119" s="67"/>
      <c r="Y119" s="67"/>
    </row>
    <row r="120" spans="1:26" s="61" customFormat="1" ht="16" customHeight="1" x14ac:dyDescent="0.3">
      <c r="A120" s="337" t="s">
        <v>13</v>
      </c>
      <c r="B120" s="358" t="s">
        <v>12</v>
      </c>
      <c r="C120" s="359" t="s">
        <v>437</v>
      </c>
      <c r="D120" s="360" t="s">
        <v>16</v>
      </c>
      <c r="E120" s="360" t="s">
        <v>17</v>
      </c>
      <c r="F120" s="360" t="s">
        <v>18</v>
      </c>
      <c r="G120" s="363" t="s">
        <v>19</v>
      </c>
      <c r="H120" s="364"/>
      <c r="I120" s="365"/>
      <c r="J120" s="361" t="s">
        <v>1161</v>
      </c>
      <c r="K120" s="366" t="s">
        <v>20</v>
      </c>
      <c r="L120" s="361" t="s">
        <v>1162</v>
      </c>
      <c r="M120" s="367" t="s">
        <v>21</v>
      </c>
      <c r="N120" s="369" t="s">
        <v>22</v>
      </c>
      <c r="O120" s="337" t="s">
        <v>23</v>
      </c>
      <c r="P120" s="337"/>
      <c r="Q120" s="337" t="s">
        <v>24</v>
      </c>
      <c r="R120" s="337"/>
      <c r="S120" s="357" t="s">
        <v>25</v>
      </c>
      <c r="T120" s="357"/>
      <c r="U120" s="337" t="s">
        <v>26</v>
      </c>
      <c r="V120" s="337"/>
      <c r="W120" s="6" t="s">
        <v>27</v>
      </c>
    </row>
    <row r="121" spans="1:26" s="61" customFormat="1" ht="16" customHeight="1" x14ac:dyDescent="0.3">
      <c r="A121" s="337"/>
      <c r="B121" s="358"/>
      <c r="C121" s="359"/>
      <c r="D121" s="360"/>
      <c r="E121" s="360"/>
      <c r="F121" s="360"/>
      <c r="G121" s="145" t="s">
        <v>619</v>
      </c>
      <c r="H121" s="145" t="s">
        <v>788</v>
      </c>
      <c r="I121" s="145" t="s">
        <v>1164</v>
      </c>
      <c r="J121" s="362"/>
      <c r="K121" s="366"/>
      <c r="L121" s="362"/>
      <c r="M121" s="368"/>
      <c r="N121" s="370"/>
      <c r="O121" s="138" t="s">
        <v>28</v>
      </c>
      <c r="P121" s="143" t="s">
        <v>29</v>
      </c>
      <c r="Q121" s="138" t="s">
        <v>28</v>
      </c>
      <c r="R121" s="143" t="s">
        <v>29</v>
      </c>
      <c r="S121" s="138" t="s">
        <v>28</v>
      </c>
      <c r="T121" s="138" t="s">
        <v>29</v>
      </c>
      <c r="U121" s="138" t="s">
        <v>28</v>
      </c>
      <c r="V121" s="143" t="s">
        <v>29</v>
      </c>
      <c r="W121" s="6"/>
    </row>
    <row r="122" spans="1:26" ht="16" customHeight="1" x14ac:dyDescent="0.3">
      <c r="A122" s="69">
        <v>10945</v>
      </c>
      <c r="B122" s="70">
        <v>91</v>
      </c>
      <c r="C122" s="65" t="s">
        <v>700</v>
      </c>
      <c r="D122" s="70" t="s">
        <v>438</v>
      </c>
      <c r="E122" s="70" t="s">
        <v>438</v>
      </c>
      <c r="F122" s="70" t="s">
        <v>438</v>
      </c>
      <c r="G122" s="72">
        <v>12</v>
      </c>
      <c r="H122" s="117">
        <v>0</v>
      </c>
      <c r="I122" s="117">
        <v>0</v>
      </c>
      <c r="J122" s="72">
        <f t="shared" ref="J122:J146" si="147">(G122+H122+I122)/3*1.1</f>
        <v>4.4000000000000004</v>
      </c>
      <c r="K122" s="72">
        <v>0</v>
      </c>
      <c r="L122" s="72">
        <v>4</v>
      </c>
      <c r="M122" s="83">
        <v>260</v>
      </c>
      <c r="N122" s="74">
        <f t="shared" ref="N122" si="148">L122*M122</f>
        <v>1040</v>
      </c>
      <c r="O122" s="69">
        <f t="shared" ref="O122" si="149">L122/4</f>
        <v>1</v>
      </c>
      <c r="P122" s="74">
        <f t="shared" ref="P122" si="150">M122*O122</f>
        <v>260</v>
      </c>
      <c r="Q122" s="69">
        <f t="shared" ref="Q122" si="151">L122/4</f>
        <v>1</v>
      </c>
      <c r="R122" s="74">
        <f t="shared" ref="R122" si="152">M122*Q122</f>
        <v>260</v>
      </c>
      <c r="S122" s="69">
        <f t="shared" ref="S122" si="153">L122/4</f>
        <v>1</v>
      </c>
      <c r="T122" s="86">
        <f t="shared" ref="T122" si="154">M122*S122</f>
        <v>260</v>
      </c>
      <c r="U122" s="69">
        <f t="shared" ref="U122" si="155">L122/4</f>
        <v>1</v>
      </c>
      <c r="V122" s="74">
        <f t="shared" ref="V122" si="156">M122*U122</f>
        <v>260</v>
      </c>
      <c r="W122" s="75"/>
    </row>
    <row r="123" spans="1:26" ht="16" customHeight="1" x14ac:dyDescent="0.3">
      <c r="A123" s="69">
        <v>10945</v>
      </c>
      <c r="B123" s="70">
        <v>92</v>
      </c>
      <c r="C123" s="65" t="s">
        <v>701</v>
      </c>
      <c r="D123" s="70" t="s">
        <v>438</v>
      </c>
      <c r="E123" s="70" t="s">
        <v>438</v>
      </c>
      <c r="F123" s="70" t="s">
        <v>438</v>
      </c>
      <c r="G123" s="72">
        <v>12</v>
      </c>
      <c r="H123" s="117">
        <v>0</v>
      </c>
      <c r="I123" s="117">
        <v>0</v>
      </c>
      <c r="J123" s="72">
        <f t="shared" si="147"/>
        <v>4.4000000000000004</v>
      </c>
      <c r="K123" s="72">
        <v>0</v>
      </c>
      <c r="L123" s="72">
        <v>4</v>
      </c>
      <c r="M123" s="83">
        <v>260</v>
      </c>
      <c r="N123" s="74">
        <f t="shared" ref="N123:N124" si="157">L123*M123</f>
        <v>1040</v>
      </c>
      <c r="O123" s="69">
        <v>1</v>
      </c>
      <c r="P123" s="74">
        <f t="shared" ref="P123:P124" si="158">M123*O123</f>
        <v>260</v>
      </c>
      <c r="Q123" s="69">
        <v>1</v>
      </c>
      <c r="R123" s="74">
        <f t="shared" ref="R123:R124" si="159">M123*Q123</f>
        <v>260</v>
      </c>
      <c r="S123" s="69">
        <v>1</v>
      </c>
      <c r="T123" s="86">
        <f t="shared" ref="T123:T124" si="160">M123*S123</f>
        <v>260</v>
      </c>
      <c r="U123" s="69">
        <v>1</v>
      </c>
      <c r="V123" s="74">
        <f t="shared" ref="V123:V124" si="161">M123*U123</f>
        <v>260</v>
      </c>
      <c r="W123" s="75"/>
    </row>
    <row r="124" spans="1:26" ht="16" customHeight="1" x14ac:dyDescent="0.3">
      <c r="A124" s="69">
        <v>10945</v>
      </c>
      <c r="B124" s="70">
        <v>93</v>
      </c>
      <c r="C124" s="65" t="s">
        <v>702</v>
      </c>
      <c r="D124" s="70" t="s">
        <v>438</v>
      </c>
      <c r="E124" s="70" t="s">
        <v>438</v>
      </c>
      <c r="F124" s="70" t="s">
        <v>438</v>
      </c>
      <c r="G124" s="72">
        <v>12</v>
      </c>
      <c r="H124" s="117">
        <v>0</v>
      </c>
      <c r="I124" s="117">
        <v>0</v>
      </c>
      <c r="J124" s="72">
        <f t="shared" si="147"/>
        <v>4.4000000000000004</v>
      </c>
      <c r="K124" s="72">
        <v>0</v>
      </c>
      <c r="L124" s="72">
        <v>4</v>
      </c>
      <c r="M124" s="83">
        <v>260</v>
      </c>
      <c r="N124" s="74">
        <f t="shared" si="157"/>
        <v>1040</v>
      </c>
      <c r="O124" s="69">
        <f t="shared" ref="O124" si="162">L124/4</f>
        <v>1</v>
      </c>
      <c r="P124" s="74">
        <f t="shared" si="158"/>
        <v>260</v>
      </c>
      <c r="Q124" s="69">
        <f t="shared" ref="Q124" si="163">L124/4</f>
        <v>1</v>
      </c>
      <c r="R124" s="74">
        <f t="shared" si="159"/>
        <v>260</v>
      </c>
      <c r="S124" s="69">
        <f t="shared" ref="S124" si="164">L124/4</f>
        <v>1</v>
      </c>
      <c r="T124" s="86">
        <f t="shared" si="160"/>
        <v>260</v>
      </c>
      <c r="U124" s="69">
        <f t="shared" ref="U124" si="165">L124/4</f>
        <v>1</v>
      </c>
      <c r="V124" s="74">
        <f t="shared" si="161"/>
        <v>260</v>
      </c>
      <c r="W124" s="75"/>
    </row>
    <row r="125" spans="1:26" ht="16" customHeight="1" x14ac:dyDescent="0.3">
      <c r="A125" s="69">
        <v>10945</v>
      </c>
      <c r="B125" s="70">
        <v>94</v>
      </c>
      <c r="C125" s="65" t="s">
        <v>792</v>
      </c>
      <c r="D125" s="70" t="s">
        <v>438</v>
      </c>
      <c r="E125" s="70" t="s">
        <v>438</v>
      </c>
      <c r="F125" s="70" t="s">
        <v>438</v>
      </c>
      <c r="G125" s="72"/>
      <c r="H125" s="72">
        <v>10</v>
      </c>
      <c r="I125" s="72">
        <v>20</v>
      </c>
      <c r="J125" s="72">
        <f>(G125+H125+I125)/2*1.1</f>
        <v>16.5</v>
      </c>
      <c r="K125" s="72">
        <v>0</v>
      </c>
      <c r="L125" s="72">
        <v>16</v>
      </c>
      <c r="M125" s="83">
        <v>1100</v>
      </c>
      <c r="N125" s="74">
        <f t="shared" ref="N125" si="166">L125*M125</f>
        <v>17600</v>
      </c>
      <c r="O125" s="69">
        <v>4</v>
      </c>
      <c r="P125" s="74">
        <f t="shared" ref="P125" si="167">M125*O125</f>
        <v>4400</v>
      </c>
      <c r="Q125" s="69">
        <v>4</v>
      </c>
      <c r="R125" s="74">
        <f t="shared" ref="R125" si="168">M125*Q125</f>
        <v>4400</v>
      </c>
      <c r="S125" s="69">
        <v>4</v>
      </c>
      <c r="T125" s="86">
        <f t="shared" ref="T125" si="169">M125*S125</f>
        <v>4400</v>
      </c>
      <c r="U125" s="69">
        <v>4</v>
      </c>
      <c r="V125" s="74">
        <f t="shared" ref="V125" si="170">M125*U125</f>
        <v>4400</v>
      </c>
      <c r="W125" s="75"/>
    </row>
    <row r="126" spans="1:26" ht="16" customHeight="1" x14ac:dyDescent="0.3">
      <c r="A126" s="69">
        <v>10945</v>
      </c>
      <c r="B126" s="70">
        <v>95</v>
      </c>
      <c r="C126" s="65" t="s">
        <v>514</v>
      </c>
      <c r="D126" s="70" t="s">
        <v>438</v>
      </c>
      <c r="E126" s="70" t="s">
        <v>510</v>
      </c>
      <c r="F126" s="70" t="s">
        <v>438</v>
      </c>
      <c r="G126" s="72">
        <v>1890</v>
      </c>
      <c r="H126" s="72">
        <v>3480</v>
      </c>
      <c r="I126" s="72">
        <v>3680</v>
      </c>
      <c r="J126" s="72">
        <f t="shared" si="147"/>
        <v>3318.3333333333335</v>
      </c>
      <c r="K126" s="72">
        <v>1100</v>
      </c>
      <c r="L126" s="72">
        <v>2200</v>
      </c>
      <c r="M126" s="83">
        <v>12.21</v>
      </c>
      <c r="N126" s="74">
        <f t="shared" ref="N126:N148" si="171">L126*M126</f>
        <v>26862.000000000004</v>
      </c>
      <c r="O126" s="69">
        <f t="shared" ref="O126:O133" si="172">L126/4</f>
        <v>550</v>
      </c>
      <c r="P126" s="74">
        <f t="shared" ref="P126:P145" si="173">M126*O126</f>
        <v>6715.5000000000009</v>
      </c>
      <c r="Q126" s="69">
        <f t="shared" ref="Q126:Q133" si="174">L126/4</f>
        <v>550</v>
      </c>
      <c r="R126" s="74">
        <f t="shared" ref="R126:R145" si="175">M126*Q126</f>
        <v>6715.5000000000009</v>
      </c>
      <c r="S126" s="69">
        <f t="shared" ref="S126:S133" si="176">L126/4</f>
        <v>550</v>
      </c>
      <c r="T126" s="86">
        <f t="shared" ref="T126:T145" si="177">M126*S126</f>
        <v>6715.5000000000009</v>
      </c>
      <c r="U126" s="69">
        <f t="shared" ref="U126:U133" si="178">L126/4</f>
        <v>550</v>
      </c>
      <c r="V126" s="74">
        <f t="shared" ref="V126:V145" si="179">M126*U126</f>
        <v>6715.5000000000009</v>
      </c>
      <c r="W126" s="75"/>
    </row>
    <row r="127" spans="1:26" ht="16" customHeight="1" x14ac:dyDescent="0.3">
      <c r="A127" s="69">
        <v>10945</v>
      </c>
      <c r="B127" s="70">
        <v>96</v>
      </c>
      <c r="C127" s="65" t="s">
        <v>703</v>
      </c>
      <c r="D127" s="70" t="s">
        <v>438</v>
      </c>
      <c r="E127" s="70" t="s">
        <v>510</v>
      </c>
      <c r="F127" s="70" t="s">
        <v>438</v>
      </c>
      <c r="G127" s="72">
        <v>420</v>
      </c>
      <c r="H127" s="72">
        <v>726</v>
      </c>
      <c r="I127" s="72">
        <v>180</v>
      </c>
      <c r="J127" s="72">
        <f t="shared" si="147"/>
        <v>486.20000000000005</v>
      </c>
      <c r="K127" s="72">
        <v>250</v>
      </c>
      <c r="L127" s="72">
        <v>240</v>
      </c>
      <c r="M127" s="83">
        <v>8.9499999999999993</v>
      </c>
      <c r="N127" s="74">
        <f t="shared" si="171"/>
        <v>2148</v>
      </c>
      <c r="O127" s="69">
        <v>0</v>
      </c>
      <c r="P127" s="74">
        <f t="shared" si="173"/>
        <v>0</v>
      </c>
      <c r="Q127" s="69">
        <v>0</v>
      </c>
      <c r="R127" s="74">
        <f t="shared" si="175"/>
        <v>0</v>
      </c>
      <c r="S127" s="69">
        <v>120</v>
      </c>
      <c r="T127" s="86">
        <f t="shared" si="177"/>
        <v>1074</v>
      </c>
      <c r="U127" s="69">
        <v>120</v>
      </c>
      <c r="V127" s="74">
        <f t="shared" si="179"/>
        <v>1074</v>
      </c>
      <c r="W127" s="75"/>
    </row>
    <row r="128" spans="1:26" ht="16" customHeight="1" x14ac:dyDescent="0.3">
      <c r="A128" s="69">
        <v>10945</v>
      </c>
      <c r="B128" s="70">
        <v>97</v>
      </c>
      <c r="C128" s="65" t="s">
        <v>704</v>
      </c>
      <c r="D128" s="70" t="s">
        <v>438</v>
      </c>
      <c r="E128" s="70" t="s">
        <v>510</v>
      </c>
      <c r="F128" s="70" t="s">
        <v>438</v>
      </c>
      <c r="G128" s="72">
        <v>1801</v>
      </c>
      <c r="H128" s="72">
        <v>1920</v>
      </c>
      <c r="I128" s="72">
        <v>1866</v>
      </c>
      <c r="J128" s="72">
        <f t="shared" si="147"/>
        <v>2048.5666666666666</v>
      </c>
      <c r="K128" s="72">
        <v>1645</v>
      </c>
      <c r="L128" s="72">
        <v>400</v>
      </c>
      <c r="M128" s="83">
        <v>8.9499999999999993</v>
      </c>
      <c r="N128" s="74">
        <f t="shared" si="171"/>
        <v>3579.9999999999995</v>
      </c>
      <c r="O128" s="69">
        <v>0</v>
      </c>
      <c r="P128" s="74">
        <f t="shared" si="173"/>
        <v>0</v>
      </c>
      <c r="Q128" s="69">
        <v>0</v>
      </c>
      <c r="R128" s="74">
        <f t="shared" si="175"/>
        <v>0</v>
      </c>
      <c r="S128" s="69">
        <v>0</v>
      </c>
      <c r="T128" s="86">
        <f t="shared" si="177"/>
        <v>0</v>
      </c>
      <c r="U128" s="69">
        <v>400</v>
      </c>
      <c r="V128" s="74">
        <f t="shared" si="179"/>
        <v>3579.9999999999995</v>
      </c>
      <c r="W128" s="75"/>
    </row>
    <row r="129" spans="1:23" ht="16" customHeight="1" x14ac:dyDescent="0.3">
      <c r="A129" s="69">
        <v>10945</v>
      </c>
      <c r="B129" s="70">
        <v>98</v>
      </c>
      <c r="C129" s="65" t="s">
        <v>515</v>
      </c>
      <c r="D129" s="70" t="s">
        <v>438</v>
      </c>
      <c r="E129" s="70" t="s">
        <v>510</v>
      </c>
      <c r="F129" s="70" t="s">
        <v>438</v>
      </c>
      <c r="G129" s="72">
        <v>1944</v>
      </c>
      <c r="H129" s="72">
        <v>5022</v>
      </c>
      <c r="I129" s="72">
        <v>3502</v>
      </c>
      <c r="J129" s="72">
        <f t="shared" si="147"/>
        <v>3838.2666666666673</v>
      </c>
      <c r="K129" s="72">
        <v>482</v>
      </c>
      <c r="L129" s="72">
        <v>3400</v>
      </c>
      <c r="M129" s="83">
        <v>8.9499999999999993</v>
      </c>
      <c r="N129" s="74">
        <f t="shared" si="171"/>
        <v>30429.999999999996</v>
      </c>
      <c r="O129" s="69">
        <v>400</v>
      </c>
      <c r="P129" s="74">
        <f t="shared" si="173"/>
        <v>3579.9999999999995</v>
      </c>
      <c r="Q129" s="69">
        <v>1000</v>
      </c>
      <c r="R129" s="74">
        <f t="shared" si="175"/>
        <v>8950</v>
      </c>
      <c r="S129" s="69">
        <v>1000</v>
      </c>
      <c r="T129" s="86">
        <f t="shared" si="177"/>
        <v>8950</v>
      </c>
      <c r="U129" s="69">
        <v>1000</v>
      </c>
      <c r="V129" s="74">
        <f t="shared" si="179"/>
        <v>8950</v>
      </c>
      <c r="W129" s="75"/>
    </row>
    <row r="130" spans="1:23" ht="16" customHeight="1" x14ac:dyDescent="0.3">
      <c r="A130" s="69">
        <v>10945</v>
      </c>
      <c r="B130" s="70">
        <v>99</v>
      </c>
      <c r="C130" s="65" t="s">
        <v>516</v>
      </c>
      <c r="D130" s="70" t="s">
        <v>438</v>
      </c>
      <c r="E130" s="70" t="s">
        <v>510</v>
      </c>
      <c r="F130" s="70" t="s">
        <v>438</v>
      </c>
      <c r="G130" s="72">
        <v>4367</v>
      </c>
      <c r="H130" s="72">
        <v>8230</v>
      </c>
      <c r="I130" s="72">
        <v>4597</v>
      </c>
      <c r="J130" s="72">
        <f t="shared" si="147"/>
        <v>6304.4666666666672</v>
      </c>
      <c r="K130" s="72">
        <v>719</v>
      </c>
      <c r="L130" s="72">
        <v>6000</v>
      </c>
      <c r="M130" s="83">
        <v>8.9499999999999993</v>
      </c>
      <c r="N130" s="74">
        <f t="shared" si="171"/>
        <v>53699.999999999993</v>
      </c>
      <c r="O130" s="69">
        <f t="shared" si="172"/>
        <v>1500</v>
      </c>
      <c r="P130" s="74">
        <f t="shared" si="173"/>
        <v>13424.999999999998</v>
      </c>
      <c r="Q130" s="69">
        <f t="shared" si="174"/>
        <v>1500</v>
      </c>
      <c r="R130" s="74">
        <f t="shared" si="175"/>
        <v>13424.999999999998</v>
      </c>
      <c r="S130" s="69">
        <f t="shared" si="176"/>
        <v>1500</v>
      </c>
      <c r="T130" s="86">
        <f t="shared" si="177"/>
        <v>13424.999999999998</v>
      </c>
      <c r="U130" s="69">
        <f t="shared" si="178"/>
        <v>1500</v>
      </c>
      <c r="V130" s="74">
        <f t="shared" si="179"/>
        <v>13424.999999999998</v>
      </c>
      <c r="W130" s="75"/>
    </row>
    <row r="131" spans="1:23" ht="16" customHeight="1" x14ac:dyDescent="0.3">
      <c r="A131" s="69">
        <v>10945</v>
      </c>
      <c r="B131" s="70">
        <v>100</v>
      </c>
      <c r="C131" s="65" t="s">
        <v>517</v>
      </c>
      <c r="D131" s="70" t="s">
        <v>438</v>
      </c>
      <c r="E131" s="70" t="s">
        <v>510</v>
      </c>
      <c r="F131" s="70" t="s">
        <v>438</v>
      </c>
      <c r="G131" s="72">
        <v>420</v>
      </c>
      <c r="H131" s="72">
        <v>240</v>
      </c>
      <c r="I131" s="72">
        <v>420</v>
      </c>
      <c r="J131" s="72">
        <f t="shared" si="147"/>
        <v>396.00000000000006</v>
      </c>
      <c r="K131" s="72">
        <v>50</v>
      </c>
      <c r="L131" s="72">
        <v>400</v>
      </c>
      <c r="M131" s="83">
        <v>8.9499999999999993</v>
      </c>
      <c r="N131" s="74">
        <f t="shared" si="171"/>
        <v>3579.9999999999995</v>
      </c>
      <c r="O131" s="69">
        <f t="shared" si="172"/>
        <v>100</v>
      </c>
      <c r="P131" s="74">
        <f t="shared" si="173"/>
        <v>894.99999999999989</v>
      </c>
      <c r="Q131" s="69">
        <f t="shared" si="174"/>
        <v>100</v>
      </c>
      <c r="R131" s="74">
        <f t="shared" si="175"/>
        <v>894.99999999999989</v>
      </c>
      <c r="S131" s="69">
        <f t="shared" si="176"/>
        <v>100</v>
      </c>
      <c r="T131" s="86">
        <f t="shared" si="177"/>
        <v>894.99999999999989</v>
      </c>
      <c r="U131" s="69">
        <f t="shared" si="178"/>
        <v>100</v>
      </c>
      <c r="V131" s="74">
        <f t="shared" si="179"/>
        <v>894.99999999999989</v>
      </c>
      <c r="W131" s="75"/>
    </row>
    <row r="132" spans="1:23" ht="16" customHeight="1" x14ac:dyDescent="0.3">
      <c r="A132" s="69">
        <v>10945</v>
      </c>
      <c r="B132" s="70">
        <v>101</v>
      </c>
      <c r="C132" s="65" t="s">
        <v>1177</v>
      </c>
      <c r="D132" s="70" t="s">
        <v>451</v>
      </c>
      <c r="E132" s="70" t="s">
        <v>451</v>
      </c>
      <c r="F132" s="70" t="s">
        <v>451</v>
      </c>
      <c r="G132" s="72">
        <v>1572</v>
      </c>
      <c r="H132" s="72">
        <v>1656</v>
      </c>
      <c r="I132" s="72">
        <v>2148</v>
      </c>
      <c r="J132" s="72">
        <f t="shared" si="147"/>
        <v>1971.2000000000003</v>
      </c>
      <c r="K132" s="72">
        <v>110</v>
      </c>
      <c r="L132" s="72">
        <v>2000</v>
      </c>
      <c r="M132" s="73">
        <v>16.05</v>
      </c>
      <c r="N132" s="74">
        <f t="shared" si="171"/>
        <v>32100</v>
      </c>
      <c r="O132" s="69">
        <f t="shared" si="172"/>
        <v>500</v>
      </c>
      <c r="P132" s="74">
        <f t="shared" si="173"/>
        <v>8025</v>
      </c>
      <c r="Q132" s="69">
        <f t="shared" si="174"/>
        <v>500</v>
      </c>
      <c r="R132" s="74">
        <f t="shared" si="175"/>
        <v>8025</v>
      </c>
      <c r="S132" s="69">
        <f t="shared" si="176"/>
        <v>500</v>
      </c>
      <c r="T132" s="86">
        <f t="shared" si="177"/>
        <v>8025</v>
      </c>
      <c r="U132" s="69">
        <f t="shared" si="178"/>
        <v>500</v>
      </c>
      <c r="V132" s="74">
        <f t="shared" si="179"/>
        <v>8025</v>
      </c>
      <c r="W132" s="75"/>
    </row>
    <row r="133" spans="1:23" ht="16" customHeight="1" x14ac:dyDescent="0.3">
      <c r="A133" s="69">
        <v>10945</v>
      </c>
      <c r="B133" s="70">
        <v>102</v>
      </c>
      <c r="C133" s="65" t="s">
        <v>1178</v>
      </c>
      <c r="D133" s="70" t="s">
        <v>451</v>
      </c>
      <c r="E133" s="70" t="s">
        <v>451</v>
      </c>
      <c r="F133" s="70" t="s">
        <v>451</v>
      </c>
      <c r="G133" s="72">
        <v>5366</v>
      </c>
      <c r="H133" s="72">
        <v>9130</v>
      </c>
      <c r="I133" s="72">
        <v>7044</v>
      </c>
      <c r="J133" s="72">
        <f t="shared" si="147"/>
        <v>7898.0000000000009</v>
      </c>
      <c r="K133" s="72">
        <v>470</v>
      </c>
      <c r="L133" s="72">
        <v>8000</v>
      </c>
      <c r="M133" s="73">
        <v>8.5</v>
      </c>
      <c r="N133" s="74">
        <f t="shared" si="171"/>
        <v>68000</v>
      </c>
      <c r="O133" s="69">
        <f t="shared" si="172"/>
        <v>2000</v>
      </c>
      <c r="P133" s="74">
        <f t="shared" si="173"/>
        <v>17000</v>
      </c>
      <c r="Q133" s="69">
        <f t="shared" si="174"/>
        <v>2000</v>
      </c>
      <c r="R133" s="74">
        <f t="shared" si="175"/>
        <v>17000</v>
      </c>
      <c r="S133" s="69">
        <f t="shared" si="176"/>
        <v>2000</v>
      </c>
      <c r="T133" s="86">
        <f t="shared" si="177"/>
        <v>17000</v>
      </c>
      <c r="U133" s="69">
        <f t="shared" si="178"/>
        <v>2000</v>
      </c>
      <c r="V133" s="74">
        <f t="shared" si="179"/>
        <v>17000</v>
      </c>
      <c r="W133" s="75"/>
    </row>
    <row r="134" spans="1:23" ht="16" customHeight="1" x14ac:dyDescent="0.3">
      <c r="A134" s="69">
        <v>10945</v>
      </c>
      <c r="B134" s="70">
        <v>103</v>
      </c>
      <c r="C134" s="65" t="s">
        <v>518</v>
      </c>
      <c r="D134" s="70" t="s">
        <v>445</v>
      </c>
      <c r="E134" s="70" t="s">
        <v>445</v>
      </c>
      <c r="F134" s="70" t="s">
        <v>445</v>
      </c>
      <c r="G134" s="72">
        <v>1</v>
      </c>
      <c r="H134" s="72">
        <v>1</v>
      </c>
      <c r="I134" s="72">
        <v>1</v>
      </c>
      <c r="J134" s="72">
        <f t="shared" si="147"/>
        <v>1.1000000000000001</v>
      </c>
      <c r="K134" s="72">
        <v>0</v>
      </c>
      <c r="L134" s="72">
        <v>1</v>
      </c>
      <c r="M134" s="73">
        <v>450</v>
      </c>
      <c r="N134" s="74">
        <f t="shared" si="171"/>
        <v>450</v>
      </c>
      <c r="O134" s="69">
        <v>1</v>
      </c>
      <c r="P134" s="74">
        <f t="shared" si="173"/>
        <v>450</v>
      </c>
      <c r="Q134" s="69">
        <v>0</v>
      </c>
      <c r="R134" s="74">
        <f t="shared" si="175"/>
        <v>0</v>
      </c>
      <c r="S134" s="69">
        <v>0</v>
      </c>
      <c r="T134" s="77">
        <f t="shared" si="177"/>
        <v>0</v>
      </c>
      <c r="U134" s="69">
        <v>0</v>
      </c>
      <c r="V134" s="74">
        <f t="shared" si="179"/>
        <v>0</v>
      </c>
      <c r="W134" s="75"/>
    </row>
    <row r="135" spans="1:23" ht="16" customHeight="1" x14ac:dyDescent="0.3">
      <c r="A135" s="69">
        <v>10945</v>
      </c>
      <c r="B135" s="70">
        <v>104</v>
      </c>
      <c r="C135" s="65" t="s">
        <v>520</v>
      </c>
      <c r="D135" s="70" t="s">
        <v>445</v>
      </c>
      <c r="E135" s="70" t="s">
        <v>445</v>
      </c>
      <c r="F135" s="70" t="s">
        <v>445</v>
      </c>
      <c r="G135" s="72">
        <v>25</v>
      </c>
      <c r="H135" s="72">
        <v>37</v>
      </c>
      <c r="I135" s="72">
        <v>76</v>
      </c>
      <c r="J135" s="72">
        <f t="shared" si="147"/>
        <v>50.6</v>
      </c>
      <c r="K135" s="72">
        <v>24</v>
      </c>
      <c r="L135" s="72">
        <v>24</v>
      </c>
      <c r="M135" s="73">
        <v>22.44</v>
      </c>
      <c r="N135" s="74">
        <f t="shared" si="171"/>
        <v>538.56000000000006</v>
      </c>
      <c r="O135" s="69">
        <v>0</v>
      </c>
      <c r="P135" s="74">
        <f t="shared" si="173"/>
        <v>0</v>
      </c>
      <c r="Q135" s="69">
        <v>0</v>
      </c>
      <c r="R135" s="74">
        <f t="shared" si="175"/>
        <v>0</v>
      </c>
      <c r="S135" s="69">
        <v>24</v>
      </c>
      <c r="T135" s="77">
        <f t="shared" si="177"/>
        <v>538.56000000000006</v>
      </c>
      <c r="U135" s="69">
        <v>0</v>
      </c>
      <c r="V135" s="74">
        <f t="shared" si="179"/>
        <v>0</v>
      </c>
      <c r="W135" s="75"/>
    </row>
    <row r="136" spans="1:23" ht="16" customHeight="1" x14ac:dyDescent="0.3">
      <c r="A136" s="69">
        <v>10945</v>
      </c>
      <c r="B136" s="70">
        <v>105</v>
      </c>
      <c r="C136" s="65" t="s">
        <v>521</v>
      </c>
      <c r="D136" s="70" t="s">
        <v>451</v>
      </c>
      <c r="E136" s="70" t="s">
        <v>451</v>
      </c>
      <c r="F136" s="70" t="s">
        <v>451</v>
      </c>
      <c r="G136" s="72">
        <v>18</v>
      </c>
      <c r="H136" s="72">
        <v>6</v>
      </c>
      <c r="I136" s="72">
        <v>0</v>
      </c>
      <c r="J136" s="72">
        <f t="shared" si="147"/>
        <v>8.8000000000000007</v>
      </c>
      <c r="K136" s="72">
        <v>15</v>
      </c>
      <c r="L136" s="72">
        <v>0</v>
      </c>
      <c r="M136" s="83">
        <v>120</v>
      </c>
      <c r="N136" s="74">
        <f t="shared" si="171"/>
        <v>0</v>
      </c>
      <c r="O136" s="69">
        <v>0</v>
      </c>
      <c r="P136" s="74">
        <f t="shared" si="173"/>
        <v>0</v>
      </c>
      <c r="Q136" s="69">
        <v>0</v>
      </c>
      <c r="R136" s="74">
        <f t="shared" si="175"/>
        <v>0</v>
      </c>
      <c r="S136" s="69">
        <v>0</v>
      </c>
      <c r="T136" s="77">
        <f t="shared" si="177"/>
        <v>0</v>
      </c>
      <c r="U136" s="69">
        <v>0</v>
      </c>
      <c r="V136" s="74">
        <f t="shared" si="179"/>
        <v>0</v>
      </c>
      <c r="W136" s="75"/>
    </row>
    <row r="137" spans="1:23" ht="16" customHeight="1" x14ac:dyDescent="0.3">
      <c r="A137" s="69">
        <v>10945</v>
      </c>
      <c r="B137" s="70">
        <v>106</v>
      </c>
      <c r="C137" s="65" t="s">
        <v>522</v>
      </c>
      <c r="D137" s="70" t="s">
        <v>451</v>
      </c>
      <c r="E137" s="70" t="s">
        <v>451</v>
      </c>
      <c r="F137" s="70" t="s">
        <v>451</v>
      </c>
      <c r="G137" s="72">
        <v>18</v>
      </c>
      <c r="H137" s="72">
        <v>6</v>
      </c>
      <c r="I137" s="72">
        <v>0</v>
      </c>
      <c r="J137" s="72">
        <f t="shared" si="147"/>
        <v>8.8000000000000007</v>
      </c>
      <c r="K137" s="72">
        <v>15</v>
      </c>
      <c r="L137" s="72">
        <v>0</v>
      </c>
      <c r="M137" s="83">
        <v>100</v>
      </c>
      <c r="N137" s="74">
        <f t="shared" si="171"/>
        <v>0</v>
      </c>
      <c r="O137" s="69">
        <v>0</v>
      </c>
      <c r="P137" s="74">
        <f t="shared" si="173"/>
        <v>0</v>
      </c>
      <c r="Q137" s="69">
        <v>0</v>
      </c>
      <c r="R137" s="74">
        <f t="shared" si="175"/>
        <v>0</v>
      </c>
      <c r="S137" s="69">
        <v>0</v>
      </c>
      <c r="T137" s="77">
        <f t="shared" si="177"/>
        <v>0</v>
      </c>
      <c r="U137" s="69">
        <v>0</v>
      </c>
      <c r="V137" s="74">
        <f t="shared" si="179"/>
        <v>0</v>
      </c>
      <c r="W137" s="75"/>
    </row>
    <row r="138" spans="1:23" ht="16" customHeight="1" x14ac:dyDescent="0.3">
      <c r="A138" s="69">
        <v>10945</v>
      </c>
      <c r="B138" s="70">
        <v>107</v>
      </c>
      <c r="C138" s="65" t="s">
        <v>523</v>
      </c>
      <c r="D138" s="70" t="s">
        <v>438</v>
      </c>
      <c r="E138" s="70" t="s">
        <v>524</v>
      </c>
      <c r="F138" s="70" t="s">
        <v>438</v>
      </c>
      <c r="G138" s="72">
        <v>24</v>
      </c>
      <c r="H138" s="72">
        <v>48</v>
      </c>
      <c r="I138" s="72">
        <v>132</v>
      </c>
      <c r="J138" s="72">
        <f t="shared" si="147"/>
        <v>74.800000000000011</v>
      </c>
      <c r="K138" s="72">
        <v>24</v>
      </c>
      <c r="L138" s="72">
        <v>60</v>
      </c>
      <c r="M138" s="83">
        <v>104.03</v>
      </c>
      <c r="N138" s="74">
        <f t="shared" si="171"/>
        <v>6241.8</v>
      </c>
      <c r="O138" s="69">
        <v>0</v>
      </c>
      <c r="P138" s="74">
        <f t="shared" si="173"/>
        <v>0</v>
      </c>
      <c r="Q138" s="69">
        <v>20</v>
      </c>
      <c r="R138" s="74">
        <f t="shared" si="175"/>
        <v>2080.6</v>
      </c>
      <c r="S138" s="69">
        <v>20</v>
      </c>
      <c r="T138" s="69">
        <f t="shared" si="177"/>
        <v>2080.6</v>
      </c>
      <c r="U138" s="69">
        <v>20</v>
      </c>
      <c r="V138" s="74">
        <f t="shared" si="179"/>
        <v>2080.6</v>
      </c>
      <c r="W138" s="75"/>
    </row>
    <row r="139" spans="1:23" ht="16" customHeight="1" x14ac:dyDescent="0.3">
      <c r="A139" s="69">
        <v>10945</v>
      </c>
      <c r="B139" s="70">
        <v>108</v>
      </c>
      <c r="C139" s="65" t="s">
        <v>525</v>
      </c>
      <c r="D139" s="70" t="s">
        <v>438</v>
      </c>
      <c r="E139" s="70" t="s">
        <v>524</v>
      </c>
      <c r="F139" s="70" t="s">
        <v>438</v>
      </c>
      <c r="G139" s="72">
        <v>372</v>
      </c>
      <c r="H139" s="72">
        <v>348</v>
      </c>
      <c r="I139" s="72">
        <v>408</v>
      </c>
      <c r="J139" s="72">
        <f t="shared" si="147"/>
        <v>413.6</v>
      </c>
      <c r="K139" s="72">
        <v>12</v>
      </c>
      <c r="L139" s="72">
        <v>400</v>
      </c>
      <c r="M139" s="83">
        <v>58.33</v>
      </c>
      <c r="N139" s="74">
        <f t="shared" si="171"/>
        <v>23332</v>
      </c>
      <c r="O139" s="69">
        <f t="shared" ref="O139:O141" si="180">L139/4</f>
        <v>100</v>
      </c>
      <c r="P139" s="74">
        <f t="shared" si="173"/>
        <v>5833</v>
      </c>
      <c r="Q139" s="69">
        <f t="shared" ref="Q139:Q141" si="181">L139/4</f>
        <v>100</v>
      </c>
      <c r="R139" s="74">
        <f t="shared" si="175"/>
        <v>5833</v>
      </c>
      <c r="S139" s="69">
        <f t="shared" ref="S139:S141" si="182">L139/4</f>
        <v>100</v>
      </c>
      <c r="T139" s="69">
        <f t="shared" si="177"/>
        <v>5833</v>
      </c>
      <c r="U139" s="69">
        <f t="shared" ref="U139:U141" si="183">L139/4</f>
        <v>100</v>
      </c>
      <c r="V139" s="74">
        <f t="shared" si="179"/>
        <v>5833</v>
      </c>
      <c r="W139" s="75"/>
    </row>
    <row r="140" spans="1:23" ht="16" customHeight="1" x14ac:dyDescent="0.3">
      <c r="A140" s="69">
        <v>10945</v>
      </c>
      <c r="B140" s="70">
        <v>109</v>
      </c>
      <c r="C140" s="65" t="s">
        <v>526</v>
      </c>
      <c r="D140" s="70" t="s">
        <v>438</v>
      </c>
      <c r="E140" s="70" t="s">
        <v>524</v>
      </c>
      <c r="F140" s="70" t="s">
        <v>438</v>
      </c>
      <c r="G140" s="72">
        <v>276</v>
      </c>
      <c r="H140" s="72">
        <v>120</v>
      </c>
      <c r="I140" s="72">
        <v>264</v>
      </c>
      <c r="J140" s="72">
        <f t="shared" si="147"/>
        <v>242.00000000000003</v>
      </c>
      <c r="K140" s="72">
        <v>72</v>
      </c>
      <c r="L140" s="72">
        <v>180</v>
      </c>
      <c r="M140" s="83">
        <v>58.33</v>
      </c>
      <c r="N140" s="74">
        <f t="shared" si="171"/>
        <v>10499.4</v>
      </c>
      <c r="O140" s="69">
        <v>0</v>
      </c>
      <c r="P140" s="74">
        <f t="shared" si="173"/>
        <v>0</v>
      </c>
      <c r="Q140" s="69">
        <v>80</v>
      </c>
      <c r="R140" s="74">
        <f t="shared" si="175"/>
        <v>4666.3999999999996</v>
      </c>
      <c r="S140" s="69">
        <v>50</v>
      </c>
      <c r="T140" s="69">
        <f t="shared" si="177"/>
        <v>2916.5</v>
      </c>
      <c r="U140" s="69">
        <v>50</v>
      </c>
      <c r="V140" s="74">
        <f t="shared" si="179"/>
        <v>2916.5</v>
      </c>
      <c r="W140" s="75"/>
    </row>
    <row r="141" spans="1:23" ht="16" customHeight="1" x14ac:dyDescent="0.3">
      <c r="A141" s="69">
        <v>10945</v>
      </c>
      <c r="B141" s="70">
        <v>110</v>
      </c>
      <c r="C141" s="65" t="s">
        <v>527</v>
      </c>
      <c r="D141" s="70" t="s">
        <v>438</v>
      </c>
      <c r="E141" s="70" t="s">
        <v>524</v>
      </c>
      <c r="F141" s="70" t="s">
        <v>438</v>
      </c>
      <c r="G141" s="72">
        <v>120</v>
      </c>
      <c r="H141" s="72">
        <v>120</v>
      </c>
      <c r="I141" s="72">
        <v>72</v>
      </c>
      <c r="J141" s="72">
        <f t="shared" si="147"/>
        <v>114.4</v>
      </c>
      <c r="K141" s="72">
        <v>24</v>
      </c>
      <c r="L141" s="72">
        <v>100</v>
      </c>
      <c r="M141" s="83">
        <v>58.33</v>
      </c>
      <c r="N141" s="74">
        <f t="shared" si="171"/>
        <v>5833</v>
      </c>
      <c r="O141" s="69">
        <f t="shared" si="180"/>
        <v>25</v>
      </c>
      <c r="P141" s="74">
        <f t="shared" si="173"/>
        <v>1458.25</v>
      </c>
      <c r="Q141" s="69">
        <f t="shared" si="181"/>
        <v>25</v>
      </c>
      <c r="R141" s="74">
        <f t="shared" si="175"/>
        <v>1458.25</v>
      </c>
      <c r="S141" s="69">
        <f t="shared" si="182"/>
        <v>25</v>
      </c>
      <c r="T141" s="69">
        <f t="shared" si="177"/>
        <v>1458.25</v>
      </c>
      <c r="U141" s="69">
        <f t="shared" si="183"/>
        <v>25</v>
      </c>
      <c r="V141" s="74">
        <f t="shared" si="179"/>
        <v>1458.25</v>
      </c>
      <c r="W141" s="75"/>
    </row>
    <row r="142" spans="1:23" ht="16" customHeight="1" x14ac:dyDescent="0.3">
      <c r="A142" s="69">
        <v>10945</v>
      </c>
      <c r="B142" s="70">
        <v>111</v>
      </c>
      <c r="C142" s="65" t="s">
        <v>1179</v>
      </c>
      <c r="D142" s="70" t="s">
        <v>494</v>
      </c>
      <c r="E142" s="70" t="s">
        <v>494</v>
      </c>
      <c r="F142" s="70" t="s">
        <v>494</v>
      </c>
      <c r="G142" s="72"/>
      <c r="H142" s="72"/>
      <c r="I142" s="72">
        <v>12</v>
      </c>
      <c r="J142" s="72">
        <f>(G142+H142+I142)/1*1.1</f>
        <v>13.200000000000001</v>
      </c>
      <c r="K142" s="72">
        <v>0</v>
      </c>
      <c r="L142" s="72">
        <v>12</v>
      </c>
      <c r="M142" s="83">
        <v>35</v>
      </c>
      <c r="N142" s="74">
        <f t="shared" ref="N142" si="184">L142*M142</f>
        <v>420</v>
      </c>
      <c r="O142" s="69">
        <v>12</v>
      </c>
      <c r="P142" s="74">
        <f t="shared" ref="P142:P144" si="185">M142*O142</f>
        <v>420</v>
      </c>
      <c r="Q142" s="69">
        <v>0</v>
      </c>
      <c r="R142" s="74">
        <f t="shared" ref="R142:R144" si="186">M142*Q142</f>
        <v>0</v>
      </c>
      <c r="S142" s="69">
        <v>0</v>
      </c>
      <c r="T142" s="69">
        <f t="shared" ref="T142:T144" si="187">M142*S142</f>
        <v>0</v>
      </c>
      <c r="U142" s="69">
        <v>0</v>
      </c>
      <c r="V142" s="74">
        <f t="shared" ref="V142:V144" si="188">M142*U142</f>
        <v>0</v>
      </c>
      <c r="W142" s="75"/>
    </row>
    <row r="143" spans="1:23" ht="16" customHeight="1" x14ac:dyDescent="0.3">
      <c r="A143" s="69">
        <v>10945</v>
      </c>
      <c r="B143" s="70">
        <v>112</v>
      </c>
      <c r="C143" s="65" t="s">
        <v>1180</v>
      </c>
      <c r="D143" s="70" t="s">
        <v>494</v>
      </c>
      <c r="E143" s="70" t="s">
        <v>494</v>
      </c>
      <c r="F143" s="70" t="s">
        <v>494</v>
      </c>
      <c r="G143" s="72">
        <v>24</v>
      </c>
      <c r="H143" s="72">
        <v>48</v>
      </c>
      <c r="I143" s="72">
        <v>120</v>
      </c>
      <c r="J143" s="72">
        <f t="shared" si="147"/>
        <v>70.400000000000006</v>
      </c>
      <c r="K143" s="72">
        <v>16</v>
      </c>
      <c r="L143" s="72">
        <v>60</v>
      </c>
      <c r="M143" s="83">
        <v>14</v>
      </c>
      <c r="N143" s="74">
        <f t="shared" si="171"/>
        <v>840</v>
      </c>
      <c r="O143" s="69">
        <v>0</v>
      </c>
      <c r="P143" s="74">
        <f t="shared" si="185"/>
        <v>0</v>
      </c>
      <c r="Q143" s="69">
        <v>20</v>
      </c>
      <c r="R143" s="74">
        <f t="shared" si="186"/>
        <v>280</v>
      </c>
      <c r="S143" s="69">
        <v>20</v>
      </c>
      <c r="T143" s="69">
        <f t="shared" si="187"/>
        <v>280</v>
      </c>
      <c r="U143" s="69">
        <v>20</v>
      </c>
      <c r="V143" s="74">
        <f t="shared" si="188"/>
        <v>280</v>
      </c>
      <c r="W143" s="75"/>
    </row>
    <row r="144" spans="1:23" ht="16" customHeight="1" x14ac:dyDescent="0.3">
      <c r="A144" s="69">
        <v>10945</v>
      </c>
      <c r="B144" s="70">
        <v>113</v>
      </c>
      <c r="C144" s="65" t="s">
        <v>1185</v>
      </c>
      <c r="D144" s="70" t="s">
        <v>494</v>
      </c>
      <c r="E144" s="70" t="s">
        <v>494</v>
      </c>
      <c r="F144" s="70" t="s">
        <v>494</v>
      </c>
      <c r="G144" s="72">
        <v>24</v>
      </c>
      <c r="H144" s="72">
        <v>48</v>
      </c>
      <c r="I144" s="72">
        <v>120</v>
      </c>
      <c r="J144" s="72">
        <f t="shared" ref="J144" si="189">(G144+H144+I144)/3*1.1</f>
        <v>70.400000000000006</v>
      </c>
      <c r="K144" s="72">
        <v>16</v>
      </c>
      <c r="L144" s="72">
        <v>60</v>
      </c>
      <c r="M144" s="83">
        <v>14</v>
      </c>
      <c r="N144" s="74">
        <f t="shared" ref="N144" si="190">L144*M144</f>
        <v>840</v>
      </c>
      <c r="O144" s="69">
        <v>0</v>
      </c>
      <c r="P144" s="74">
        <f t="shared" si="185"/>
        <v>0</v>
      </c>
      <c r="Q144" s="69">
        <v>20</v>
      </c>
      <c r="R144" s="74">
        <f t="shared" si="186"/>
        <v>280</v>
      </c>
      <c r="S144" s="69">
        <v>20</v>
      </c>
      <c r="T144" s="69">
        <f t="shared" si="187"/>
        <v>280</v>
      </c>
      <c r="U144" s="69">
        <v>20</v>
      </c>
      <c r="V144" s="74">
        <f t="shared" si="188"/>
        <v>280</v>
      </c>
      <c r="W144" s="75"/>
    </row>
    <row r="145" spans="1:26" ht="16" customHeight="1" x14ac:dyDescent="0.3">
      <c r="A145" s="69">
        <v>10945</v>
      </c>
      <c r="B145" s="70">
        <v>114</v>
      </c>
      <c r="C145" s="65" t="s">
        <v>705</v>
      </c>
      <c r="D145" s="70" t="s">
        <v>451</v>
      </c>
      <c r="E145" s="70" t="s">
        <v>451</v>
      </c>
      <c r="F145" s="70" t="s">
        <v>451</v>
      </c>
      <c r="G145" s="72">
        <v>0</v>
      </c>
      <c r="H145" s="117">
        <v>20</v>
      </c>
      <c r="I145" s="117">
        <v>12</v>
      </c>
      <c r="J145" s="72">
        <f t="shared" si="147"/>
        <v>11.733333333333334</v>
      </c>
      <c r="K145" s="72">
        <v>15</v>
      </c>
      <c r="L145" s="72">
        <v>0</v>
      </c>
      <c r="M145" s="83">
        <v>60</v>
      </c>
      <c r="N145" s="74">
        <f t="shared" si="171"/>
        <v>0</v>
      </c>
      <c r="O145" s="69">
        <v>0</v>
      </c>
      <c r="P145" s="74">
        <f t="shared" si="173"/>
        <v>0</v>
      </c>
      <c r="Q145" s="69">
        <v>0</v>
      </c>
      <c r="R145" s="74">
        <f t="shared" si="175"/>
        <v>0</v>
      </c>
      <c r="S145" s="69">
        <v>0</v>
      </c>
      <c r="T145" s="69">
        <f t="shared" si="177"/>
        <v>0</v>
      </c>
      <c r="U145" s="69">
        <v>0</v>
      </c>
      <c r="V145" s="74">
        <f t="shared" si="179"/>
        <v>0</v>
      </c>
      <c r="W145" s="75"/>
    </row>
    <row r="146" spans="1:26" ht="16" customHeight="1" x14ac:dyDescent="0.3">
      <c r="A146" s="69">
        <v>10945</v>
      </c>
      <c r="B146" s="70">
        <v>115</v>
      </c>
      <c r="C146" s="65" t="s">
        <v>528</v>
      </c>
      <c r="D146" s="70" t="s">
        <v>451</v>
      </c>
      <c r="E146" s="70" t="s">
        <v>451</v>
      </c>
      <c r="F146" s="70" t="s">
        <v>451</v>
      </c>
      <c r="G146" s="72">
        <v>40</v>
      </c>
      <c r="H146" s="117">
        <v>10</v>
      </c>
      <c r="I146" s="117">
        <v>26</v>
      </c>
      <c r="J146" s="72">
        <f t="shared" si="147"/>
        <v>27.866666666666667</v>
      </c>
      <c r="K146" s="72">
        <v>10</v>
      </c>
      <c r="L146" s="72">
        <v>20</v>
      </c>
      <c r="M146" s="83">
        <v>50</v>
      </c>
      <c r="N146" s="74">
        <f t="shared" si="171"/>
        <v>1000</v>
      </c>
      <c r="O146" s="69">
        <v>0</v>
      </c>
      <c r="P146" s="74">
        <f t="shared" ref="P146:P148" si="191">M146*O146</f>
        <v>0</v>
      </c>
      <c r="Q146" s="69">
        <v>10</v>
      </c>
      <c r="R146" s="74">
        <f t="shared" ref="R146:R148" si="192">M146*Q146</f>
        <v>500</v>
      </c>
      <c r="S146" s="69">
        <v>10</v>
      </c>
      <c r="T146" s="69">
        <f t="shared" ref="T146:T148" si="193">M146*S146</f>
        <v>500</v>
      </c>
      <c r="U146" s="69">
        <v>0</v>
      </c>
      <c r="V146" s="74">
        <f t="shared" ref="V146:V148" si="194">M146*U146</f>
        <v>0</v>
      </c>
      <c r="W146" s="75"/>
    </row>
    <row r="147" spans="1:26" ht="16" customHeight="1" x14ac:dyDescent="0.3">
      <c r="A147" s="69">
        <v>10945</v>
      </c>
      <c r="B147" s="70">
        <v>116</v>
      </c>
      <c r="C147" s="65" t="s">
        <v>529</v>
      </c>
      <c r="D147" s="70" t="s">
        <v>445</v>
      </c>
      <c r="E147" s="70" t="s">
        <v>476</v>
      </c>
      <c r="F147" s="70" t="s">
        <v>445</v>
      </c>
      <c r="G147" s="72">
        <v>94</v>
      </c>
      <c r="H147" s="72">
        <v>32</v>
      </c>
      <c r="I147" s="72">
        <v>30</v>
      </c>
      <c r="J147" s="72">
        <f>(G147+H147+I147)/3*1.1</f>
        <v>57.2</v>
      </c>
      <c r="K147" s="72">
        <v>120</v>
      </c>
      <c r="L147" s="72">
        <v>0</v>
      </c>
      <c r="M147" s="83">
        <v>12.96</v>
      </c>
      <c r="N147" s="74">
        <f t="shared" si="171"/>
        <v>0</v>
      </c>
      <c r="O147" s="69">
        <v>0</v>
      </c>
      <c r="P147" s="74">
        <f t="shared" si="191"/>
        <v>0</v>
      </c>
      <c r="Q147" s="69">
        <v>0</v>
      </c>
      <c r="R147" s="74">
        <f t="shared" si="192"/>
        <v>0</v>
      </c>
      <c r="S147" s="69">
        <v>0</v>
      </c>
      <c r="T147" s="69">
        <f t="shared" si="193"/>
        <v>0</v>
      </c>
      <c r="U147" s="69">
        <v>0</v>
      </c>
      <c r="V147" s="74">
        <f t="shared" si="194"/>
        <v>0</v>
      </c>
      <c r="W147" s="75"/>
    </row>
    <row r="148" spans="1:26" ht="16" customHeight="1" x14ac:dyDescent="0.3">
      <c r="A148" s="69">
        <v>10945</v>
      </c>
      <c r="B148" s="70">
        <v>117</v>
      </c>
      <c r="C148" s="65" t="s">
        <v>530</v>
      </c>
      <c r="D148" s="70" t="s">
        <v>445</v>
      </c>
      <c r="E148" s="70" t="s">
        <v>531</v>
      </c>
      <c r="F148" s="70" t="s">
        <v>445</v>
      </c>
      <c r="G148" s="72">
        <v>373</v>
      </c>
      <c r="H148" s="72">
        <v>400</v>
      </c>
      <c r="I148" s="72">
        <v>408</v>
      </c>
      <c r="J148" s="72">
        <f>(G148+H148+I148)/3*1.1</f>
        <v>433.03333333333342</v>
      </c>
      <c r="K148" s="72">
        <v>136</v>
      </c>
      <c r="L148" s="72">
        <v>280</v>
      </c>
      <c r="M148" s="83">
        <v>89.88</v>
      </c>
      <c r="N148" s="74">
        <f t="shared" si="171"/>
        <v>25166.399999999998</v>
      </c>
      <c r="O148" s="69">
        <v>0</v>
      </c>
      <c r="P148" s="74">
        <f t="shared" si="191"/>
        <v>0</v>
      </c>
      <c r="Q148" s="69">
        <v>80</v>
      </c>
      <c r="R148" s="74">
        <f t="shared" si="192"/>
        <v>7190.4</v>
      </c>
      <c r="S148" s="69">
        <v>100</v>
      </c>
      <c r="T148" s="69">
        <f t="shared" si="193"/>
        <v>8988</v>
      </c>
      <c r="U148" s="69">
        <v>100</v>
      </c>
      <c r="V148" s="74">
        <f t="shared" si="194"/>
        <v>8988</v>
      </c>
      <c r="W148" s="75"/>
    </row>
    <row r="149" spans="1:26" ht="16" customHeight="1" x14ac:dyDescent="0.3">
      <c r="A149" s="69">
        <v>10945</v>
      </c>
      <c r="B149" s="70">
        <v>118</v>
      </c>
      <c r="C149" s="65" t="s">
        <v>1567</v>
      </c>
      <c r="D149" s="70" t="s">
        <v>452</v>
      </c>
      <c r="E149" s="70" t="s">
        <v>452</v>
      </c>
      <c r="F149" s="70" t="s">
        <v>452</v>
      </c>
      <c r="G149" s="72"/>
      <c r="H149" s="72"/>
      <c r="I149" s="72"/>
      <c r="J149" s="72">
        <v>300</v>
      </c>
      <c r="K149" s="72">
        <v>0</v>
      </c>
      <c r="L149" s="72">
        <v>300</v>
      </c>
      <c r="M149" s="83">
        <v>80</v>
      </c>
      <c r="N149" s="74">
        <f t="shared" ref="N149" si="195">L149*M149</f>
        <v>24000</v>
      </c>
      <c r="O149" s="69">
        <v>80</v>
      </c>
      <c r="P149" s="74">
        <f t="shared" ref="P149" si="196">M149*O149</f>
        <v>6400</v>
      </c>
      <c r="Q149" s="69">
        <v>70</v>
      </c>
      <c r="R149" s="74">
        <f t="shared" ref="R149" si="197">M149*Q149</f>
        <v>5600</v>
      </c>
      <c r="S149" s="69">
        <v>80</v>
      </c>
      <c r="T149" s="69">
        <f t="shared" ref="T149" si="198">M149*S149</f>
        <v>6400</v>
      </c>
      <c r="U149" s="69">
        <v>70</v>
      </c>
      <c r="V149" s="74">
        <f t="shared" ref="V149" si="199">M149*U149</f>
        <v>5600</v>
      </c>
      <c r="W149" s="75"/>
    </row>
    <row r="150" spans="1:26" ht="16" customHeight="1" x14ac:dyDescent="0.3">
      <c r="A150" s="69">
        <v>10945</v>
      </c>
      <c r="B150" s="70">
        <v>119</v>
      </c>
      <c r="C150" s="66" t="s">
        <v>532</v>
      </c>
      <c r="D150" s="70" t="s">
        <v>445</v>
      </c>
      <c r="E150" s="70" t="s">
        <v>445</v>
      </c>
      <c r="F150" s="70" t="s">
        <v>445</v>
      </c>
      <c r="G150" s="72">
        <v>8</v>
      </c>
      <c r="H150" s="72">
        <v>13</v>
      </c>
      <c r="I150" s="72">
        <v>22</v>
      </c>
      <c r="J150" s="72">
        <f t="shared" ref="J150:J151" si="200">(G150+H150+I150)/3*1.1</f>
        <v>15.766666666666669</v>
      </c>
      <c r="K150" s="72">
        <v>4</v>
      </c>
      <c r="L150" s="72">
        <v>12</v>
      </c>
      <c r="M150" s="83">
        <v>45.33</v>
      </c>
      <c r="N150" s="74">
        <f>L150*M150</f>
        <v>543.96</v>
      </c>
      <c r="O150" s="69">
        <v>0</v>
      </c>
      <c r="P150" s="74">
        <f>M150*O150</f>
        <v>0</v>
      </c>
      <c r="Q150" s="69">
        <v>12</v>
      </c>
      <c r="R150" s="74">
        <f>M150*Q150</f>
        <v>543.96</v>
      </c>
      <c r="S150" s="69">
        <v>0</v>
      </c>
      <c r="T150" s="69">
        <f>M150*S150</f>
        <v>0</v>
      </c>
      <c r="U150" s="69">
        <v>0</v>
      </c>
      <c r="V150" s="74">
        <f>M150*U150</f>
        <v>0</v>
      </c>
      <c r="W150" s="75"/>
    </row>
    <row r="151" spans="1:26" ht="16" customHeight="1" x14ac:dyDescent="0.3">
      <c r="A151" s="69">
        <v>10945</v>
      </c>
      <c r="B151" s="70">
        <v>120</v>
      </c>
      <c r="C151" s="65" t="s">
        <v>534</v>
      </c>
      <c r="D151" s="70" t="s">
        <v>533</v>
      </c>
      <c r="E151" s="70" t="s">
        <v>533</v>
      </c>
      <c r="F151" s="70" t="s">
        <v>533</v>
      </c>
      <c r="G151" s="72">
        <v>38</v>
      </c>
      <c r="H151" s="72">
        <v>30</v>
      </c>
      <c r="I151" s="72">
        <v>16</v>
      </c>
      <c r="J151" s="72">
        <f t="shared" si="200"/>
        <v>30.800000000000004</v>
      </c>
      <c r="K151" s="72">
        <v>20</v>
      </c>
      <c r="L151" s="72">
        <v>10</v>
      </c>
      <c r="M151" s="83">
        <v>9</v>
      </c>
      <c r="N151" s="74">
        <f>L151*M151</f>
        <v>90</v>
      </c>
      <c r="O151" s="69">
        <v>0</v>
      </c>
      <c r="P151" s="74">
        <f>M151*O151</f>
        <v>0</v>
      </c>
      <c r="Q151" s="69">
        <v>0</v>
      </c>
      <c r="R151" s="74">
        <f>M151*Q151</f>
        <v>0</v>
      </c>
      <c r="S151" s="69">
        <v>10</v>
      </c>
      <c r="T151" s="69">
        <f>M151*S151</f>
        <v>90</v>
      </c>
      <c r="U151" s="69">
        <v>0</v>
      </c>
      <c r="V151" s="74">
        <f>M151*U151</f>
        <v>0</v>
      </c>
      <c r="W151" s="75"/>
    </row>
    <row r="152" spans="1:26" s="104" customFormat="1" ht="18.5" customHeight="1" x14ac:dyDescent="0.3">
      <c r="A152" s="95"/>
      <c r="B152" s="96"/>
      <c r="C152" s="97"/>
      <c r="D152" s="96"/>
      <c r="E152" s="96"/>
      <c r="F152" s="96"/>
      <c r="G152" s="98"/>
      <c r="H152" s="98"/>
      <c r="I152" s="98"/>
      <c r="J152" s="99"/>
      <c r="K152" s="99"/>
      <c r="L152" s="99"/>
      <c r="M152" s="100"/>
      <c r="N152" s="101"/>
      <c r="O152" s="95"/>
      <c r="P152" s="101"/>
      <c r="Q152" s="95"/>
      <c r="R152" s="101"/>
      <c r="S152" s="95"/>
      <c r="T152" s="102"/>
      <c r="U152" s="95"/>
      <c r="V152" s="101"/>
      <c r="W152" s="103"/>
    </row>
    <row r="153" spans="1:26" s="123" customFormat="1" ht="16" customHeight="1" x14ac:dyDescent="0.35">
      <c r="B153" s="24"/>
      <c r="C153" s="142" t="s">
        <v>577</v>
      </c>
      <c r="D153" s="142"/>
      <c r="E153" s="142"/>
      <c r="F153" s="26"/>
      <c r="G153" s="127"/>
      <c r="H153" s="127" t="s">
        <v>577</v>
      </c>
      <c r="I153" s="26"/>
      <c r="J153" s="142"/>
      <c r="K153" s="142"/>
      <c r="L153" s="24"/>
      <c r="M153" s="26"/>
      <c r="N153" s="26" t="s">
        <v>577</v>
      </c>
      <c r="O153" s="26"/>
      <c r="P153" s="26"/>
      <c r="Q153" s="24"/>
      <c r="R153" s="27"/>
      <c r="S153" s="28" t="s">
        <v>577</v>
      </c>
      <c r="T153" s="28"/>
      <c r="U153" s="28"/>
      <c r="V153" s="28"/>
      <c r="W153" s="28"/>
      <c r="X153" s="28"/>
      <c r="Y153" s="28"/>
      <c r="Z153" s="24"/>
    </row>
    <row r="154" spans="1:26" s="140" customFormat="1" ht="16" customHeight="1" x14ac:dyDescent="0.35">
      <c r="C154" s="140" t="s">
        <v>578</v>
      </c>
      <c r="E154" s="134"/>
      <c r="F154" s="132"/>
      <c r="G154" s="132"/>
      <c r="H154" s="132" t="s">
        <v>789</v>
      </c>
      <c r="I154" s="132"/>
      <c r="M154" s="132"/>
      <c r="N154" s="132" t="s">
        <v>790</v>
      </c>
      <c r="O154" s="132"/>
      <c r="P154" s="132"/>
      <c r="S154" s="133" t="s">
        <v>688</v>
      </c>
      <c r="T154" s="133"/>
      <c r="U154" s="133"/>
      <c r="V154" s="133"/>
      <c r="W154" s="133"/>
      <c r="X154" s="133"/>
      <c r="Y154" s="133"/>
    </row>
    <row r="155" spans="1:26" s="140" customFormat="1" ht="16" customHeight="1" x14ac:dyDescent="0.35">
      <c r="C155" s="140" t="s">
        <v>614</v>
      </c>
      <c r="E155" s="134"/>
      <c r="F155" s="132"/>
      <c r="G155" s="132"/>
      <c r="H155" s="132" t="s">
        <v>686</v>
      </c>
      <c r="I155" s="132"/>
      <c r="M155" s="132"/>
      <c r="N155" s="132" t="s">
        <v>615</v>
      </c>
      <c r="O155" s="132"/>
      <c r="P155" s="132"/>
      <c r="S155" s="133" t="s">
        <v>616</v>
      </c>
      <c r="T155" s="133"/>
      <c r="U155" s="133"/>
      <c r="V155" s="133"/>
      <c r="W155" s="133"/>
      <c r="X155" s="133"/>
      <c r="Y155" s="133"/>
    </row>
    <row r="156" spans="1:26" s="140" customFormat="1" ht="16" customHeight="1" x14ac:dyDescent="0.35">
      <c r="C156" s="140" t="s">
        <v>677</v>
      </c>
      <c r="E156" s="134"/>
      <c r="F156" s="132"/>
      <c r="G156" s="132"/>
      <c r="H156" s="132" t="s">
        <v>687</v>
      </c>
      <c r="I156" s="132"/>
      <c r="M156" s="132"/>
      <c r="N156" s="132" t="s">
        <v>86</v>
      </c>
      <c r="O156" s="132"/>
      <c r="P156" s="132"/>
      <c r="S156" s="133" t="s">
        <v>87</v>
      </c>
      <c r="T156" s="133"/>
      <c r="U156" s="133"/>
      <c r="V156" s="133"/>
      <c r="W156" s="133"/>
      <c r="X156" s="133"/>
      <c r="Y156" s="133"/>
    </row>
    <row r="157" spans="1:26" s="144" customFormat="1" ht="16" customHeight="1" x14ac:dyDescent="0.3">
      <c r="A157" s="372" t="s">
        <v>1163</v>
      </c>
      <c r="B157" s="372"/>
      <c r="C157" s="372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372"/>
      <c r="O157" s="372"/>
      <c r="P157" s="372"/>
      <c r="Q157" s="372"/>
      <c r="R157" s="372"/>
      <c r="S157" s="372"/>
      <c r="T157" s="372"/>
      <c r="U157" s="372"/>
      <c r="V157" s="372"/>
      <c r="W157" s="372"/>
      <c r="X157" s="67"/>
      <c r="Y157" s="67"/>
    </row>
    <row r="158" spans="1:26" s="144" customFormat="1" ht="16" customHeight="1" x14ac:dyDescent="0.3">
      <c r="A158" s="371" t="s">
        <v>617</v>
      </c>
      <c r="B158" s="371"/>
      <c r="C158" s="371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1"/>
      <c r="R158" s="371"/>
      <c r="S158" s="371"/>
      <c r="T158" s="371"/>
      <c r="U158" s="371"/>
      <c r="V158" s="371"/>
      <c r="W158" s="371"/>
      <c r="X158" s="67"/>
      <c r="Y158" s="67"/>
    </row>
    <row r="159" spans="1:26" s="61" customFormat="1" ht="16" customHeight="1" x14ac:dyDescent="0.3">
      <c r="A159" s="337" t="s">
        <v>13</v>
      </c>
      <c r="B159" s="358" t="s">
        <v>12</v>
      </c>
      <c r="C159" s="359" t="s">
        <v>437</v>
      </c>
      <c r="D159" s="360" t="s">
        <v>16</v>
      </c>
      <c r="E159" s="360" t="s">
        <v>17</v>
      </c>
      <c r="F159" s="360" t="s">
        <v>18</v>
      </c>
      <c r="G159" s="363" t="s">
        <v>19</v>
      </c>
      <c r="H159" s="364"/>
      <c r="I159" s="365"/>
      <c r="J159" s="361" t="s">
        <v>1161</v>
      </c>
      <c r="K159" s="366" t="s">
        <v>20</v>
      </c>
      <c r="L159" s="361" t="s">
        <v>1162</v>
      </c>
      <c r="M159" s="367" t="s">
        <v>21</v>
      </c>
      <c r="N159" s="369" t="s">
        <v>22</v>
      </c>
      <c r="O159" s="337" t="s">
        <v>23</v>
      </c>
      <c r="P159" s="337"/>
      <c r="Q159" s="337" t="s">
        <v>24</v>
      </c>
      <c r="R159" s="337"/>
      <c r="S159" s="357" t="s">
        <v>25</v>
      </c>
      <c r="T159" s="357"/>
      <c r="U159" s="337" t="s">
        <v>26</v>
      </c>
      <c r="V159" s="337"/>
      <c r="W159" s="6" t="s">
        <v>27</v>
      </c>
    </row>
    <row r="160" spans="1:26" s="61" customFormat="1" ht="16" customHeight="1" x14ac:dyDescent="0.3">
      <c r="A160" s="337"/>
      <c r="B160" s="358"/>
      <c r="C160" s="359"/>
      <c r="D160" s="360"/>
      <c r="E160" s="360"/>
      <c r="F160" s="360"/>
      <c r="G160" s="145" t="s">
        <v>619</v>
      </c>
      <c r="H160" s="145" t="s">
        <v>788</v>
      </c>
      <c r="I160" s="145" t="s">
        <v>1164</v>
      </c>
      <c r="J160" s="362"/>
      <c r="K160" s="366"/>
      <c r="L160" s="362"/>
      <c r="M160" s="368"/>
      <c r="N160" s="370"/>
      <c r="O160" s="138" t="s">
        <v>28</v>
      </c>
      <c r="P160" s="143" t="s">
        <v>29</v>
      </c>
      <c r="Q160" s="138" t="s">
        <v>28</v>
      </c>
      <c r="R160" s="143" t="s">
        <v>29</v>
      </c>
      <c r="S160" s="138" t="s">
        <v>28</v>
      </c>
      <c r="T160" s="138" t="s">
        <v>29</v>
      </c>
      <c r="U160" s="138" t="s">
        <v>28</v>
      </c>
      <c r="V160" s="143" t="s">
        <v>29</v>
      </c>
      <c r="W160" s="6"/>
    </row>
    <row r="161" spans="1:23" ht="16" customHeight="1" x14ac:dyDescent="0.3">
      <c r="A161" s="69">
        <v>10945</v>
      </c>
      <c r="B161" s="70">
        <v>121</v>
      </c>
      <c r="C161" s="65" t="s">
        <v>535</v>
      </c>
      <c r="D161" s="70" t="s">
        <v>533</v>
      </c>
      <c r="E161" s="70" t="s">
        <v>533</v>
      </c>
      <c r="F161" s="70" t="s">
        <v>533</v>
      </c>
      <c r="G161" s="72">
        <v>6</v>
      </c>
      <c r="H161" s="72">
        <v>0</v>
      </c>
      <c r="I161" s="72">
        <v>0</v>
      </c>
      <c r="J161" s="72">
        <f t="shared" ref="J161" si="201">(G161+H161+I161)/3*1.1</f>
        <v>2.2000000000000002</v>
      </c>
      <c r="K161" s="72">
        <v>40</v>
      </c>
      <c r="L161" s="72">
        <v>0</v>
      </c>
      <c r="M161" s="83">
        <v>9</v>
      </c>
      <c r="N161" s="74">
        <f>L161*M161</f>
        <v>0</v>
      </c>
      <c r="O161" s="69">
        <v>0</v>
      </c>
      <c r="P161" s="74">
        <f>M161*O161</f>
        <v>0</v>
      </c>
      <c r="Q161" s="69">
        <v>0</v>
      </c>
      <c r="R161" s="74">
        <f>M161*Q161</f>
        <v>0</v>
      </c>
      <c r="S161" s="69">
        <v>0</v>
      </c>
      <c r="T161" s="69">
        <f>M161*S161</f>
        <v>0</v>
      </c>
      <c r="U161" s="69">
        <v>0</v>
      </c>
      <c r="V161" s="74">
        <f>M161*U161</f>
        <v>0</v>
      </c>
      <c r="W161" s="75"/>
    </row>
    <row r="162" spans="1:23" ht="16" customHeight="1" x14ac:dyDescent="0.3">
      <c r="A162" s="69">
        <v>10945</v>
      </c>
      <c r="B162" s="70">
        <v>122</v>
      </c>
      <c r="C162" s="65" t="s">
        <v>1183</v>
      </c>
      <c r="D162" s="70" t="s">
        <v>533</v>
      </c>
      <c r="E162" s="70" t="s">
        <v>536</v>
      </c>
      <c r="F162" s="70" t="s">
        <v>438</v>
      </c>
      <c r="G162" s="72">
        <v>48</v>
      </c>
      <c r="H162" s="72">
        <v>48</v>
      </c>
      <c r="I162" s="72">
        <v>96</v>
      </c>
      <c r="J162" s="72">
        <f t="shared" ref="J162:J185" si="202">(G162+H162+I162)/3*1.1</f>
        <v>70.400000000000006</v>
      </c>
      <c r="K162" s="72">
        <v>0</v>
      </c>
      <c r="L162" s="72">
        <v>80</v>
      </c>
      <c r="M162" s="83">
        <v>65.83</v>
      </c>
      <c r="N162" s="74">
        <f t="shared" ref="N162" si="203">L162*M162</f>
        <v>5266.4</v>
      </c>
      <c r="O162" s="69">
        <v>20</v>
      </c>
      <c r="P162" s="74">
        <f t="shared" ref="P162" si="204">M162*O162</f>
        <v>1316.6</v>
      </c>
      <c r="Q162" s="69">
        <v>20</v>
      </c>
      <c r="R162" s="74">
        <f t="shared" ref="R162" si="205">M162*Q162</f>
        <v>1316.6</v>
      </c>
      <c r="S162" s="69">
        <v>20</v>
      </c>
      <c r="T162" s="69">
        <f t="shared" ref="T162" si="206">M162*S162</f>
        <v>1316.6</v>
      </c>
      <c r="U162" s="69">
        <v>20</v>
      </c>
      <c r="V162" s="74">
        <f t="shared" ref="V162" si="207">M162*U162</f>
        <v>1316.6</v>
      </c>
      <c r="W162" s="75"/>
    </row>
    <row r="163" spans="1:23" ht="16" customHeight="1" x14ac:dyDescent="0.3">
      <c r="A163" s="69">
        <v>10945</v>
      </c>
      <c r="B163" s="70">
        <v>123</v>
      </c>
      <c r="C163" s="65" t="s">
        <v>1184</v>
      </c>
      <c r="D163" s="70" t="s">
        <v>533</v>
      </c>
      <c r="E163" s="70" t="s">
        <v>536</v>
      </c>
      <c r="F163" s="70" t="s">
        <v>438</v>
      </c>
      <c r="G163" s="72">
        <v>60</v>
      </c>
      <c r="H163" s="72">
        <v>72</v>
      </c>
      <c r="I163" s="72">
        <v>72</v>
      </c>
      <c r="J163" s="72">
        <f t="shared" si="202"/>
        <v>74.800000000000011</v>
      </c>
      <c r="K163" s="72">
        <v>0</v>
      </c>
      <c r="L163" s="72">
        <v>80</v>
      </c>
      <c r="M163" s="83">
        <v>65.83</v>
      </c>
      <c r="N163" s="74">
        <f t="shared" ref="N163:N167" si="208">L163*M163</f>
        <v>5266.4</v>
      </c>
      <c r="O163" s="69">
        <v>20</v>
      </c>
      <c r="P163" s="74">
        <f t="shared" ref="P163:P164" si="209">M163*O163</f>
        <v>1316.6</v>
      </c>
      <c r="Q163" s="69">
        <v>20</v>
      </c>
      <c r="R163" s="74">
        <f t="shared" ref="R163" si="210">M163*Q163</f>
        <v>1316.6</v>
      </c>
      <c r="S163" s="69">
        <v>20</v>
      </c>
      <c r="T163" s="78">
        <f t="shared" ref="T163:T164" si="211">M163*S163</f>
        <v>1316.6</v>
      </c>
      <c r="U163" s="69">
        <v>20</v>
      </c>
      <c r="V163" s="74">
        <f t="shared" ref="V163:V164" si="212">M163*U163</f>
        <v>1316.6</v>
      </c>
      <c r="W163" s="75"/>
    </row>
    <row r="164" spans="1:23" ht="16" customHeight="1" x14ac:dyDescent="0.3">
      <c r="A164" s="69">
        <v>10945</v>
      </c>
      <c r="B164" s="70">
        <v>124</v>
      </c>
      <c r="C164" s="65" t="s">
        <v>539</v>
      </c>
      <c r="D164" s="70" t="s">
        <v>438</v>
      </c>
      <c r="E164" s="70" t="s">
        <v>438</v>
      </c>
      <c r="F164" s="70" t="s">
        <v>438</v>
      </c>
      <c r="G164" s="72">
        <v>0</v>
      </c>
      <c r="H164" s="72">
        <v>15</v>
      </c>
      <c r="I164" s="72">
        <v>0</v>
      </c>
      <c r="J164" s="72">
        <f t="shared" si="202"/>
        <v>5.5</v>
      </c>
      <c r="K164" s="72">
        <v>11</v>
      </c>
      <c r="L164" s="72">
        <v>0</v>
      </c>
      <c r="M164" s="83">
        <v>180</v>
      </c>
      <c r="N164" s="74">
        <f t="shared" si="208"/>
        <v>0</v>
      </c>
      <c r="O164" s="69">
        <v>0</v>
      </c>
      <c r="P164" s="74">
        <f t="shared" si="209"/>
        <v>0</v>
      </c>
      <c r="Q164" s="69">
        <v>0</v>
      </c>
      <c r="R164" s="74">
        <f>M164*Q164</f>
        <v>0</v>
      </c>
      <c r="S164" s="69">
        <v>0</v>
      </c>
      <c r="T164" s="78">
        <f t="shared" si="211"/>
        <v>0</v>
      </c>
      <c r="U164" s="69">
        <v>0</v>
      </c>
      <c r="V164" s="74">
        <f t="shared" si="212"/>
        <v>0</v>
      </c>
      <c r="W164" s="75"/>
    </row>
    <row r="165" spans="1:23" ht="16" customHeight="1" x14ac:dyDescent="0.3">
      <c r="A165" s="69">
        <v>10945</v>
      </c>
      <c r="B165" s="70">
        <v>125</v>
      </c>
      <c r="C165" s="65" t="s">
        <v>540</v>
      </c>
      <c r="D165" s="70" t="s">
        <v>438</v>
      </c>
      <c r="E165" s="70" t="s">
        <v>438</v>
      </c>
      <c r="F165" s="70" t="s">
        <v>438</v>
      </c>
      <c r="G165" s="72">
        <v>0</v>
      </c>
      <c r="H165" s="72">
        <v>15</v>
      </c>
      <c r="I165" s="72">
        <v>0</v>
      </c>
      <c r="J165" s="72">
        <f t="shared" si="202"/>
        <v>5.5</v>
      </c>
      <c r="K165" s="72">
        <v>7</v>
      </c>
      <c r="L165" s="72">
        <v>0</v>
      </c>
      <c r="M165" s="83">
        <v>190</v>
      </c>
      <c r="N165" s="74">
        <f t="shared" si="208"/>
        <v>0</v>
      </c>
      <c r="O165" s="69">
        <v>0</v>
      </c>
      <c r="P165" s="74">
        <f t="shared" ref="P165:P166" si="213">M165*O165</f>
        <v>0</v>
      </c>
      <c r="Q165" s="69">
        <v>0</v>
      </c>
      <c r="R165" s="74">
        <f t="shared" ref="R165:R166" si="214">M165*Q165</f>
        <v>0</v>
      </c>
      <c r="S165" s="69">
        <v>0</v>
      </c>
      <c r="T165" s="78">
        <f t="shared" ref="T165:T166" si="215">M165*S165</f>
        <v>0</v>
      </c>
      <c r="U165" s="69">
        <v>0</v>
      </c>
      <c r="V165" s="74">
        <f t="shared" ref="V165:V166" si="216">M165*U165</f>
        <v>0</v>
      </c>
      <c r="W165" s="75"/>
    </row>
    <row r="166" spans="1:23" ht="16" customHeight="1" x14ac:dyDescent="0.3">
      <c r="A166" s="69">
        <v>10945</v>
      </c>
      <c r="B166" s="70">
        <v>126</v>
      </c>
      <c r="C166" s="65" t="s">
        <v>541</v>
      </c>
      <c r="D166" s="70" t="s">
        <v>438</v>
      </c>
      <c r="E166" s="70" t="s">
        <v>438</v>
      </c>
      <c r="F166" s="70" t="s">
        <v>438</v>
      </c>
      <c r="G166" s="72">
        <v>0</v>
      </c>
      <c r="H166" s="72">
        <v>0</v>
      </c>
      <c r="I166" s="72">
        <v>0</v>
      </c>
      <c r="J166" s="72">
        <f t="shared" si="202"/>
        <v>0</v>
      </c>
      <c r="K166" s="72">
        <v>5</v>
      </c>
      <c r="L166" s="72">
        <v>0</v>
      </c>
      <c r="M166" s="83">
        <v>199.99</v>
      </c>
      <c r="N166" s="74">
        <f>L166*M166</f>
        <v>0</v>
      </c>
      <c r="O166" s="69">
        <v>0</v>
      </c>
      <c r="P166" s="74">
        <f t="shared" si="213"/>
        <v>0</v>
      </c>
      <c r="Q166" s="69">
        <v>0</v>
      </c>
      <c r="R166" s="74">
        <f t="shared" si="214"/>
        <v>0</v>
      </c>
      <c r="S166" s="69">
        <v>0</v>
      </c>
      <c r="T166" s="78">
        <f t="shared" si="215"/>
        <v>0</v>
      </c>
      <c r="U166" s="69">
        <v>0</v>
      </c>
      <c r="V166" s="74">
        <f t="shared" si="216"/>
        <v>0</v>
      </c>
      <c r="W166" s="75"/>
    </row>
    <row r="167" spans="1:23" ht="16" customHeight="1" x14ac:dyDescent="0.3">
      <c r="A167" s="69">
        <v>10945</v>
      </c>
      <c r="B167" s="70">
        <v>127</v>
      </c>
      <c r="C167" s="65" t="s">
        <v>587</v>
      </c>
      <c r="D167" s="70" t="s">
        <v>438</v>
      </c>
      <c r="E167" s="70" t="s">
        <v>438</v>
      </c>
      <c r="F167" s="70" t="s">
        <v>438</v>
      </c>
      <c r="G167" s="72">
        <v>200</v>
      </c>
      <c r="H167" s="72">
        <v>100</v>
      </c>
      <c r="I167" s="72">
        <v>100</v>
      </c>
      <c r="J167" s="72">
        <f>(G167+H167+I167)/3*1.1</f>
        <v>146.66666666666669</v>
      </c>
      <c r="K167" s="72">
        <v>0</v>
      </c>
      <c r="L167" s="72">
        <v>100</v>
      </c>
      <c r="M167" s="83">
        <v>85.6</v>
      </c>
      <c r="N167" s="74">
        <f t="shared" si="208"/>
        <v>8560</v>
      </c>
      <c r="O167" s="69">
        <v>50</v>
      </c>
      <c r="P167" s="74">
        <f>M167*O167</f>
        <v>4280</v>
      </c>
      <c r="Q167" s="69">
        <v>0</v>
      </c>
      <c r="R167" s="74">
        <f>M167*Q167</f>
        <v>0</v>
      </c>
      <c r="S167" s="69">
        <v>50</v>
      </c>
      <c r="T167" s="78">
        <f>M167*S167</f>
        <v>4280</v>
      </c>
      <c r="U167" s="69">
        <v>0</v>
      </c>
      <c r="V167" s="74">
        <f>M167*U167</f>
        <v>0</v>
      </c>
      <c r="W167" s="75"/>
    </row>
    <row r="168" spans="1:23" ht="16" customHeight="1" x14ac:dyDescent="0.3">
      <c r="A168" s="69">
        <v>10945</v>
      </c>
      <c r="B168" s="70">
        <v>128</v>
      </c>
      <c r="C168" s="65" t="s">
        <v>542</v>
      </c>
      <c r="D168" s="70" t="s">
        <v>494</v>
      </c>
      <c r="E168" s="70" t="s">
        <v>494</v>
      </c>
      <c r="F168" s="70" t="s">
        <v>494</v>
      </c>
      <c r="G168" s="72">
        <v>96</v>
      </c>
      <c r="H168" s="72">
        <v>56</v>
      </c>
      <c r="I168" s="72">
        <v>144</v>
      </c>
      <c r="J168" s="72">
        <f t="shared" si="202"/>
        <v>108.53333333333335</v>
      </c>
      <c r="K168" s="72">
        <v>35</v>
      </c>
      <c r="L168" s="72">
        <v>80</v>
      </c>
      <c r="M168" s="73">
        <v>6.5</v>
      </c>
      <c r="N168" s="74">
        <f>L168*M168</f>
        <v>520</v>
      </c>
      <c r="O168" s="69">
        <v>0</v>
      </c>
      <c r="P168" s="74">
        <f t="shared" ref="P168:P175" si="217">M168*O168</f>
        <v>0</v>
      </c>
      <c r="Q168" s="69">
        <v>80</v>
      </c>
      <c r="R168" s="74">
        <f t="shared" ref="R168:R175" si="218">M168*Q168</f>
        <v>520</v>
      </c>
      <c r="S168" s="69">
        <v>0</v>
      </c>
      <c r="T168" s="78">
        <f t="shared" ref="T168:T175" si="219">M168*S168</f>
        <v>0</v>
      </c>
      <c r="U168" s="69">
        <v>0</v>
      </c>
      <c r="V168" s="74">
        <f t="shared" ref="V168:V175" si="220">M168*U168</f>
        <v>0</v>
      </c>
      <c r="W168" s="75"/>
    </row>
    <row r="169" spans="1:23" ht="16" customHeight="1" x14ac:dyDescent="0.3">
      <c r="A169" s="69">
        <v>10945</v>
      </c>
      <c r="B169" s="70">
        <v>129</v>
      </c>
      <c r="C169" s="65" t="s">
        <v>543</v>
      </c>
      <c r="D169" s="70" t="s">
        <v>494</v>
      </c>
      <c r="E169" s="70" t="s">
        <v>494</v>
      </c>
      <c r="F169" s="70" t="s">
        <v>494</v>
      </c>
      <c r="G169" s="72">
        <v>96</v>
      </c>
      <c r="H169" s="72">
        <v>114</v>
      </c>
      <c r="I169" s="72">
        <v>175</v>
      </c>
      <c r="J169" s="72">
        <f t="shared" si="202"/>
        <v>141.16666666666669</v>
      </c>
      <c r="K169" s="72">
        <v>40</v>
      </c>
      <c r="L169" s="72">
        <v>100</v>
      </c>
      <c r="M169" s="73">
        <v>6.5</v>
      </c>
      <c r="N169" s="74">
        <f>L169*M169</f>
        <v>650</v>
      </c>
      <c r="O169" s="69">
        <v>0</v>
      </c>
      <c r="P169" s="74">
        <f t="shared" si="217"/>
        <v>0</v>
      </c>
      <c r="Q169" s="69">
        <v>50</v>
      </c>
      <c r="R169" s="74">
        <f t="shared" si="218"/>
        <v>325</v>
      </c>
      <c r="S169" s="69">
        <v>50</v>
      </c>
      <c r="T169" s="78">
        <f t="shared" si="219"/>
        <v>325</v>
      </c>
      <c r="U169" s="69">
        <v>0</v>
      </c>
      <c r="V169" s="74">
        <f t="shared" si="220"/>
        <v>0</v>
      </c>
      <c r="W169" s="75"/>
    </row>
    <row r="170" spans="1:23" ht="16" customHeight="1" x14ac:dyDescent="0.3">
      <c r="A170" s="69">
        <v>10945</v>
      </c>
      <c r="B170" s="70">
        <v>130</v>
      </c>
      <c r="C170" s="65" t="s">
        <v>588</v>
      </c>
      <c r="D170" s="70" t="s">
        <v>494</v>
      </c>
      <c r="E170" s="70" t="s">
        <v>494</v>
      </c>
      <c r="F170" s="70" t="s">
        <v>494</v>
      </c>
      <c r="G170" s="72">
        <v>108</v>
      </c>
      <c r="H170" s="72">
        <v>72</v>
      </c>
      <c r="I170" s="72">
        <v>24</v>
      </c>
      <c r="J170" s="72">
        <f t="shared" si="202"/>
        <v>74.800000000000011</v>
      </c>
      <c r="K170" s="72">
        <v>24</v>
      </c>
      <c r="L170" s="72">
        <v>60</v>
      </c>
      <c r="M170" s="73">
        <v>6.5</v>
      </c>
      <c r="N170" s="74">
        <f t="shared" ref="N170" si="221">L170*M170</f>
        <v>390</v>
      </c>
      <c r="O170" s="69">
        <v>0</v>
      </c>
      <c r="P170" s="74">
        <f t="shared" ref="P170" si="222">M170*O170</f>
        <v>0</v>
      </c>
      <c r="Q170" s="69">
        <v>60</v>
      </c>
      <c r="R170" s="74">
        <f t="shared" ref="R170" si="223">M170*Q170</f>
        <v>390</v>
      </c>
      <c r="S170" s="69">
        <v>0</v>
      </c>
      <c r="T170" s="78">
        <f t="shared" ref="T170" si="224">M170*S170</f>
        <v>0</v>
      </c>
      <c r="U170" s="69">
        <v>0</v>
      </c>
      <c r="V170" s="74">
        <f t="shared" ref="V170" si="225">M170*U170</f>
        <v>0</v>
      </c>
      <c r="W170" s="75"/>
    </row>
    <row r="171" spans="1:23" ht="16" customHeight="1" x14ac:dyDescent="0.3">
      <c r="A171" s="69">
        <v>10945</v>
      </c>
      <c r="B171" s="70">
        <v>131</v>
      </c>
      <c r="C171" s="65" t="s">
        <v>544</v>
      </c>
      <c r="D171" s="70" t="s">
        <v>494</v>
      </c>
      <c r="E171" s="70" t="s">
        <v>494</v>
      </c>
      <c r="F171" s="70" t="s">
        <v>494</v>
      </c>
      <c r="G171" s="72">
        <v>66</v>
      </c>
      <c r="H171" s="72">
        <v>144</v>
      </c>
      <c r="I171" s="72">
        <v>96</v>
      </c>
      <c r="J171" s="72">
        <f t="shared" si="202"/>
        <v>112.2</v>
      </c>
      <c r="K171" s="72">
        <v>18</v>
      </c>
      <c r="L171" s="72">
        <v>100</v>
      </c>
      <c r="M171" s="73">
        <v>6.5</v>
      </c>
      <c r="N171" s="74">
        <f t="shared" ref="N171:N183" si="226">L171*M171</f>
        <v>650</v>
      </c>
      <c r="O171" s="69">
        <v>100</v>
      </c>
      <c r="P171" s="74">
        <f t="shared" si="217"/>
        <v>650</v>
      </c>
      <c r="Q171" s="69">
        <v>0</v>
      </c>
      <c r="R171" s="74">
        <f t="shared" si="218"/>
        <v>0</v>
      </c>
      <c r="S171" s="69">
        <v>0</v>
      </c>
      <c r="T171" s="78">
        <f t="shared" si="219"/>
        <v>0</v>
      </c>
      <c r="U171" s="69">
        <v>0</v>
      </c>
      <c r="V171" s="74">
        <f t="shared" si="220"/>
        <v>0</v>
      </c>
      <c r="W171" s="75"/>
    </row>
    <row r="172" spans="1:23" ht="16" customHeight="1" x14ac:dyDescent="0.3">
      <c r="A172" s="69">
        <v>10945</v>
      </c>
      <c r="B172" s="70">
        <v>132</v>
      </c>
      <c r="C172" s="65" t="s">
        <v>545</v>
      </c>
      <c r="D172" s="70" t="s">
        <v>494</v>
      </c>
      <c r="E172" s="70" t="s">
        <v>494</v>
      </c>
      <c r="F172" s="70" t="s">
        <v>494</v>
      </c>
      <c r="G172" s="72">
        <v>132</v>
      </c>
      <c r="H172" s="72">
        <v>222</v>
      </c>
      <c r="I172" s="72">
        <v>240</v>
      </c>
      <c r="J172" s="72">
        <f t="shared" si="202"/>
        <v>217.8</v>
      </c>
      <c r="K172" s="72">
        <v>34</v>
      </c>
      <c r="L172" s="72">
        <v>200</v>
      </c>
      <c r="M172" s="73">
        <v>6.5</v>
      </c>
      <c r="N172" s="74">
        <f t="shared" si="226"/>
        <v>1300</v>
      </c>
      <c r="O172" s="69">
        <v>100</v>
      </c>
      <c r="P172" s="74">
        <f t="shared" si="217"/>
        <v>650</v>
      </c>
      <c r="Q172" s="69">
        <v>0</v>
      </c>
      <c r="R172" s="74">
        <f t="shared" si="218"/>
        <v>0</v>
      </c>
      <c r="S172" s="69">
        <v>100</v>
      </c>
      <c r="T172" s="78">
        <f t="shared" si="219"/>
        <v>650</v>
      </c>
      <c r="U172" s="69">
        <v>0</v>
      </c>
      <c r="V172" s="74">
        <f t="shared" si="220"/>
        <v>0</v>
      </c>
      <c r="W172" s="75"/>
    </row>
    <row r="173" spans="1:23" ht="16" customHeight="1" x14ac:dyDescent="0.3">
      <c r="A173" s="69">
        <v>10945</v>
      </c>
      <c r="B173" s="70">
        <v>133</v>
      </c>
      <c r="C173" s="65" t="s">
        <v>546</v>
      </c>
      <c r="D173" s="70" t="s">
        <v>494</v>
      </c>
      <c r="E173" s="70" t="s">
        <v>494</v>
      </c>
      <c r="F173" s="70" t="s">
        <v>494</v>
      </c>
      <c r="G173" s="72">
        <v>150</v>
      </c>
      <c r="H173" s="72">
        <v>452</v>
      </c>
      <c r="I173" s="72">
        <v>456</v>
      </c>
      <c r="J173" s="72">
        <f t="shared" si="202"/>
        <v>387.93333333333339</v>
      </c>
      <c r="K173" s="72">
        <v>26</v>
      </c>
      <c r="L173" s="72">
        <v>400</v>
      </c>
      <c r="M173" s="73">
        <v>6.5</v>
      </c>
      <c r="N173" s="74">
        <f t="shared" si="226"/>
        <v>2600</v>
      </c>
      <c r="O173" s="69">
        <f t="shared" ref="O173:O175" si="227">L173/4</f>
        <v>100</v>
      </c>
      <c r="P173" s="74">
        <f t="shared" si="217"/>
        <v>650</v>
      </c>
      <c r="Q173" s="69">
        <f t="shared" ref="Q173:Q175" si="228">L173/4</f>
        <v>100</v>
      </c>
      <c r="R173" s="74">
        <f t="shared" si="218"/>
        <v>650</v>
      </c>
      <c r="S173" s="69">
        <f t="shared" ref="S173:S175" si="229">L173/4</f>
        <v>100</v>
      </c>
      <c r="T173" s="69">
        <f t="shared" si="219"/>
        <v>650</v>
      </c>
      <c r="U173" s="69">
        <f t="shared" ref="U173:U175" si="230">L173/4</f>
        <v>100</v>
      </c>
      <c r="V173" s="74">
        <f t="shared" si="220"/>
        <v>650</v>
      </c>
      <c r="W173" s="75"/>
    </row>
    <row r="174" spans="1:23" ht="16" customHeight="1" x14ac:dyDescent="0.3">
      <c r="A174" s="69">
        <v>10945</v>
      </c>
      <c r="B174" s="70">
        <v>134</v>
      </c>
      <c r="C174" s="65" t="s">
        <v>1181</v>
      </c>
      <c r="D174" s="70"/>
      <c r="E174" s="70"/>
      <c r="F174" s="70"/>
      <c r="G174" s="72"/>
      <c r="H174" s="72"/>
      <c r="I174" s="72"/>
      <c r="J174" s="72"/>
      <c r="K174" s="72">
        <v>20</v>
      </c>
      <c r="L174" s="72">
        <v>0</v>
      </c>
      <c r="M174" s="73">
        <v>6.5</v>
      </c>
      <c r="N174" s="74">
        <f t="shared" si="226"/>
        <v>0</v>
      </c>
      <c r="O174" s="69">
        <v>0</v>
      </c>
      <c r="P174" s="74">
        <f t="shared" ref="P174" si="231">M174*O174</f>
        <v>0</v>
      </c>
      <c r="Q174" s="69">
        <v>0</v>
      </c>
      <c r="R174" s="74">
        <f t="shared" ref="R174" si="232">M174*Q174</f>
        <v>0</v>
      </c>
      <c r="S174" s="69">
        <v>0</v>
      </c>
      <c r="T174" s="78">
        <f t="shared" ref="T174" si="233">M174*S174</f>
        <v>0</v>
      </c>
      <c r="U174" s="69">
        <v>0</v>
      </c>
      <c r="V174" s="74">
        <f t="shared" ref="V174" si="234">M174*U174</f>
        <v>0</v>
      </c>
      <c r="W174" s="75"/>
    </row>
    <row r="175" spans="1:23" ht="16" customHeight="1" x14ac:dyDescent="0.3">
      <c r="A175" s="69">
        <v>10945</v>
      </c>
      <c r="B175" s="70">
        <v>135</v>
      </c>
      <c r="C175" s="65" t="s">
        <v>1187</v>
      </c>
      <c r="D175" s="70" t="s">
        <v>424</v>
      </c>
      <c r="E175" s="70" t="s">
        <v>547</v>
      </c>
      <c r="F175" s="70" t="s">
        <v>424</v>
      </c>
      <c r="G175" s="72">
        <v>22</v>
      </c>
      <c r="H175" s="72">
        <v>32</v>
      </c>
      <c r="I175" s="72">
        <v>23</v>
      </c>
      <c r="J175" s="72">
        <f t="shared" si="202"/>
        <v>28.233333333333338</v>
      </c>
      <c r="K175" s="72">
        <v>1</v>
      </c>
      <c r="L175" s="72">
        <v>28</v>
      </c>
      <c r="M175" s="83">
        <v>650</v>
      </c>
      <c r="N175" s="74">
        <f t="shared" si="226"/>
        <v>18200</v>
      </c>
      <c r="O175" s="69">
        <f t="shared" si="227"/>
        <v>7</v>
      </c>
      <c r="P175" s="74">
        <f t="shared" si="217"/>
        <v>4550</v>
      </c>
      <c r="Q175" s="69">
        <f t="shared" si="228"/>
        <v>7</v>
      </c>
      <c r="R175" s="74">
        <f t="shared" si="218"/>
        <v>4550</v>
      </c>
      <c r="S175" s="69">
        <f t="shared" si="229"/>
        <v>7</v>
      </c>
      <c r="T175" s="69">
        <f t="shared" si="219"/>
        <v>4550</v>
      </c>
      <c r="U175" s="69">
        <f t="shared" si="230"/>
        <v>7</v>
      </c>
      <c r="V175" s="74">
        <f t="shared" si="220"/>
        <v>4550</v>
      </c>
      <c r="W175" s="75"/>
    </row>
    <row r="176" spans="1:23" ht="16" customHeight="1" x14ac:dyDescent="0.3">
      <c r="A176" s="69">
        <v>10945</v>
      </c>
      <c r="B176" s="70">
        <v>136</v>
      </c>
      <c r="C176" s="65" t="s">
        <v>1188</v>
      </c>
      <c r="D176" s="70" t="s">
        <v>424</v>
      </c>
      <c r="E176" s="70" t="s">
        <v>547</v>
      </c>
      <c r="F176" s="70" t="s">
        <v>424</v>
      </c>
      <c r="G176" s="72">
        <v>60</v>
      </c>
      <c r="H176" s="72">
        <v>64</v>
      </c>
      <c r="I176" s="72">
        <v>60</v>
      </c>
      <c r="J176" s="72">
        <f t="shared" si="202"/>
        <v>67.466666666666669</v>
      </c>
      <c r="K176" s="72">
        <v>0</v>
      </c>
      <c r="L176" s="72">
        <v>80</v>
      </c>
      <c r="M176" s="83">
        <v>650</v>
      </c>
      <c r="N176" s="74">
        <f t="shared" si="226"/>
        <v>52000</v>
      </c>
      <c r="O176" s="69">
        <f t="shared" ref="O176:O178" si="235">L176/4</f>
        <v>20</v>
      </c>
      <c r="P176" s="74">
        <f t="shared" ref="P176:P181" si="236">M176*O176</f>
        <v>13000</v>
      </c>
      <c r="Q176" s="69">
        <f t="shared" ref="Q176:Q178" si="237">L176/4</f>
        <v>20</v>
      </c>
      <c r="R176" s="74">
        <f t="shared" ref="R176:R181" si="238">M176*Q176</f>
        <v>13000</v>
      </c>
      <c r="S176" s="69">
        <f t="shared" ref="S176:S178" si="239">L176/4</f>
        <v>20</v>
      </c>
      <c r="T176" s="69">
        <f t="shared" ref="T176:T181" si="240">M176*S176</f>
        <v>13000</v>
      </c>
      <c r="U176" s="69">
        <f t="shared" ref="U176:U178" si="241">L176/4</f>
        <v>20</v>
      </c>
      <c r="V176" s="74">
        <f t="shared" ref="V176:V181" si="242">M176*U176</f>
        <v>13000</v>
      </c>
      <c r="W176" s="75"/>
    </row>
    <row r="177" spans="1:26" ht="16" customHeight="1" x14ac:dyDescent="0.3">
      <c r="A177" s="69">
        <v>10945</v>
      </c>
      <c r="B177" s="70">
        <v>137</v>
      </c>
      <c r="C177" s="65" t="s">
        <v>1189</v>
      </c>
      <c r="D177" s="70" t="s">
        <v>424</v>
      </c>
      <c r="E177" s="70" t="s">
        <v>547</v>
      </c>
      <c r="F177" s="70" t="s">
        <v>424</v>
      </c>
      <c r="G177" s="72">
        <v>16</v>
      </c>
      <c r="H177" s="72">
        <v>23</v>
      </c>
      <c r="I177" s="72">
        <v>20</v>
      </c>
      <c r="J177" s="72">
        <f t="shared" si="202"/>
        <v>21.633333333333336</v>
      </c>
      <c r="K177" s="72">
        <v>2</v>
      </c>
      <c r="L177" s="72">
        <v>20</v>
      </c>
      <c r="M177" s="83">
        <v>650</v>
      </c>
      <c r="N177" s="74">
        <f t="shared" si="226"/>
        <v>13000</v>
      </c>
      <c r="O177" s="69">
        <f t="shared" si="235"/>
        <v>5</v>
      </c>
      <c r="P177" s="74">
        <f t="shared" si="236"/>
        <v>3250</v>
      </c>
      <c r="Q177" s="69">
        <f t="shared" si="237"/>
        <v>5</v>
      </c>
      <c r="R177" s="74">
        <f t="shared" si="238"/>
        <v>3250</v>
      </c>
      <c r="S177" s="69">
        <f t="shared" si="239"/>
        <v>5</v>
      </c>
      <c r="T177" s="69">
        <f t="shared" si="240"/>
        <v>3250</v>
      </c>
      <c r="U177" s="69">
        <f t="shared" si="241"/>
        <v>5</v>
      </c>
      <c r="V177" s="74">
        <f t="shared" si="242"/>
        <v>3250</v>
      </c>
      <c r="W177" s="75"/>
    </row>
    <row r="178" spans="1:26" ht="16" customHeight="1" x14ac:dyDescent="0.3">
      <c r="A178" s="69">
        <v>10945</v>
      </c>
      <c r="B178" s="70">
        <v>138</v>
      </c>
      <c r="C178" s="65" t="s">
        <v>1190</v>
      </c>
      <c r="D178" s="70" t="s">
        <v>424</v>
      </c>
      <c r="E178" s="70" t="s">
        <v>547</v>
      </c>
      <c r="F178" s="70" t="s">
        <v>424</v>
      </c>
      <c r="G178" s="72">
        <v>5</v>
      </c>
      <c r="H178" s="72">
        <v>19</v>
      </c>
      <c r="I178" s="72">
        <v>12</v>
      </c>
      <c r="J178" s="72">
        <f t="shared" si="202"/>
        <v>13.200000000000001</v>
      </c>
      <c r="K178" s="72">
        <v>2</v>
      </c>
      <c r="L178" s="72">
        <v>12</v>
      </c>
      <c r="M178" s="83">
        <v>650</v>
      </c>
      <c r="N178" s="74">
        <f t="shared" si="226"/>
        <v>7800</v>
      </c>
      <c r="O178" s="69">
        <f t="shared" si="235"/>
        <v>3</v>
      </c>
      <c r="P178" s="74">
        <f t="shared" si="236"/>
        <v>1950</v>
      </c>
      <c r="Q178" s="69">
        <f t="shared" si="237"/>
        <v>3</v>
      </c>
      <c r="R178" s="74">
        <f t="shared" si="238"/>
        <v>1950</v>
      </c>
      <c r="S178" s="69">
        <f t="shared" si="239"/>
        <v>3</v>
      </c>
      <c r="T178" s="69">
        <f t="shared" si="240"/>
        <v>1950</v>
      </c>
      <c r="U178" s="69">
        <f t="shared" si="241"/>
        <v>3</v>
      </c>
      <c r="V178" s="74">
        <f t="shared" si="242"/>
        <v>1950</v>
      </c>
      <c r="W178" s="75"/>
    </row>
    <row r="179" spans="1:26" ht="16" customHeight="1" x14ac:dyDescent="0.3">
      <c r="A179" s="69">
        <v>10945</v>
      </c>
      <c r="B179" s="70">
        <v>139</v>
      </c>
      <c r="C179" s="65" t="s">
        <v>1186</v>
      </c>
      <c r="D179" s="70" t="s">
        <v>590</v>
      </c>
      <c r="E179" s="70" t="s">
        <v>590</v>
      </c>
      <c r="F179" s="70" t="s">
        <v>590</v>
      </c>
      <c r="G179" s="72"/>
      <c r="H179" s="72"/>
      <c r="I179" s="72">
        <v>69</v>
      </c>
      <c r="J179" s="72">
        <f>(G179+H179+I179)/1*1.1</f>
        <v>75.900000000000006</v>
      </c>
      <c r="K179" s="72">
        <v>29</v>
      </c>
      <c r="L179" s="72">
        <v>40</v>
      </c>
      <c r="M179" s="83">
        <v>250</v>
      </c>
      <c r="N179" s="74">
        <f t="shared" si="226"/>
        <v>10000</v>
      </c>
      <c r="O179" s="69">
        <v>0</v>
      </c>
      <c r="P179" s="74">
        <f t="shared" ref="P179" si="243">M179*O179</f>
        <v>0</v>
      </c>
      <c r="Q179" s="69">
        <f t="shared" ref="Q179" si="244">L179/4</f>
        <v>10</v>
      </c>
      <c r="R179" s="74">
        <f t="shared" ref="R179" si="245">M179*Q179</f>
        <v>2500</v>
      </c>
      <c r="S179" s="69">
        <v>15</v>
      </c>
      <c r="T179" s="69">
        <f t="shared" ref="T179" si="246">M179*S179</f>
        <v>3750</v>
      </c>
      <c r="U179" s="69">
        <v>15</v>
      </c>
      <c r="V179" s="74">
        <f t="shared" ref="V179" si="247">M179*U179</f>
        <v>3750</v>
      </c>
      <c r="W179" s="75"/>
    </row>
    <row r="180" spans="1:26" ht="16" customHeight="1" x14ac:dyDescent="0.3">
      <c r="A180" s="69">
        <v>10945</v>
      </c>
      <c r="B180" s="70">
        <v>140</v>
      </c>
      <c r="C180" s="65" t="s">
        <v>549</v>
      </c>
      <c r="D180" s="70" t="s">
        <v>438</v>
      </c>
      <c r="E180" s="70" t="s">
        <v>438</v>
      </c>
      <c r="F180" s="70" t="s">
        <v>438</v>
      </c>
      <c r="G180" s="72">
        <v>43</v>
      </c>
      <c r="H180" s="72">
        <v>58</v>
      </c>
      <c r="I180" s="72">
        <v>14</v>
      </c>
      <c r="J180" s="72">
        <f t="shared" si="202"/>
        <v>42.166666666666671</v>
      </c>
      <c r="K180" s="72">
        <v>24</v>
      </c>
      <c r="L180" s="72">
        <v>20</v>
      </c>
      <c r="M180" s="83">
        <v>68</v>
      </c>
      <c r="N180" s="74">
        <f t="shared" si="226"/>
        <v>1360</v>
      </c>
      <c r="O180" s="69">
        <v>0</v>
      </c>
      <c r="P180" s="74">
        <f t="shared" si="236"/>
        <v>0</v>
      </c>
      <c r="Q180" s="69">
        <v>0</v>
      </c>
      <c r="R180" s="74">
        <f t="shared" si="238"/>
        <v>0</v>
      </c>
      <c r="S180" s="69">
        <v>10</v>
      </c>
      <c r="T180" s="69">
        <f t="shared" si="240"/>
        <v>680</v>
      </c>
      <c r="U180" s="69">
        <v>10</v>
      </c>
      <c r="V180" s="74">
        <f t="shared" si="242"/>
        <v>680</v>
      </c>
      <c r="W180" s="75"/>
    </row>
    <row r="181" spans="1:26" ht="16" customHeight="1" x14ac:dyDescent="0.3">
      <c r="A181" s="69">
        <v>10945</v>
      </c>
      <c r="B181" s="70">
        <v>141</v>
      </c>
      <c r="C181" s="65" t="s">
        <v>550</v>
      </c>
      <c r="D181" s="70" t="s">
        <v>438</v>
      </c>
      <c r="E181" s="70" t="s">
        <v>438</v>
      </c>
      <c r="F181" s="70" t="s">
        <v>438</v>
      </c>
      <c r="G181" s="72">
        <v>46</v>
      </c>
      <c r="H181" s="72">
        <v>18</v>
      </c>
      <c r="I181" s="72">
        <v>38</v>
      </c>
      <c r="J181" s="72">
        <f t="shared" si="202"/>
        <v>37.400000000000006</v>
      </c>
      <c r="K181" s="72">
        <v>30</v>
      </c>
      <c r="L181" s="72">
        <v>10</v>
      </c>
      <c r="M181" s="83">
        <v>74</v>
      </c>
      <c r="N181" s="74">
        <f t="shared" si="226"/>
        <v>740</v>
      </c>
      <c r="O181" s="69">
        <v>0</v>
      </c>
      <c r="P181" s="74">
        <f t="shared" si="236"/>
        <v>0</v>
      </c>
      <c r="Q181" s="69">
        <v>0</v>
      </c>
      <c r="R181" s="74">
        <f t="shared" si="238"/>
        <v>0</v>
      </c>
      <c r="S181" s="69">
        <v>0</v>
      </c>
      <c r="T181" s="69">
        <f t="shared" si="240"/>
        <v>0</v>
      </c>
      <c r="U181" s="69">
        <v>10</v>
      </c>
      <c r="V181" s="74">
        <f t="shared" si="242"/>
        <v>740</v>
      </c>
      <c r="W181" s="75"/>
    </row>
    <row r="182" spans="1:26" ht="16" customHeight="1" x14ac:dyDescent="0.3">
      <c r="A182" s="69">
        <v>10945</v>
      </c>
      <c r="B182" s="70">
        <v>142</v>
      </c>
      <c r="C182" s="65" t="s">
        <v>551</v>
      </c>
      <c r="D182" s="70" t="s">
        <v>438</v>
      </c>
      <c r="E182" s="70" t="s">
        <v>438</v>
      </c>
      <c r="F182" s="70" t="s">
        <v>438</v>
      </c>
      <c r="G182" s="72">
        <v>14</v>
      </c>
      <c r="H182" s="72">
        <v>10</v>
      </c>
      <c r="I182" s="72">
        <v>14</v>
      </c>
      <c r="J182" s="72">
        <f t="shared" si="202"/>
        <v>13.933333333333334</v>
      </c>
      <c r="K182" s="72">
        <v>20</v>
      </c>
      <c r="L182" s="72">
        <v>0</v>
      </c>
      <c r="M182" s="83">
        <v>80</v>
      </c>
      <c r="N182" s="74">
        <f t="shared" si="226"/>
        <v>0</v>
      </c>
      <c r="O182" s="69">
        <v>0</v>
      </c>
      <c r="P182" s="74">
        <f>M182*O182</f>
        <v>0</v>
      </c>
      <c r="Q182" s="69">
        <v>0</v>
      </c>
      <c r="R182" s="74">
        <f>M182*Q182</f>
        <v>0</v>
      </c>
      <c r="S182" s="69">
        <v>0</v>
      </c>
      <c r="T182" s="78">
        <f>M182*S182</f>
        <v>0</v>
      </c>
      <c r="U182" s="69">
        <v>0</v>
      </c>
      <c r="V182" s="74">
        <f>M182*U182</f>
        <v>0</v>
      </c>
      <c r="W182" s="75"/>
    </row>
    <row r="183" spans="1:26" ht="16" customHeight="1" x14ac:dyDescent="0.3">
      <c r="A183" s="69">
        <v>10945</v>
      </c>
      <c r="B183" s="70">
        <v>143</v>
      </c>
      <c r="C183" s="65" t="s">
        <v>552</v>
      </c>
      <c r="D183" s="70" t="s">
        <v>438</v>
      </c>
      <c r="E183" s="70" t="s">
        <v>438</v>
      </c>
      <c r="F183" s="70" t="s">
        <v>438</v>
      </c>
      <c r="G183" s="72">
        <v>26</v>
      </c>
      <c r="H183" s="72">
        <v>18</v>
      </c>
      <c r="I183" s="72">
        <v>22</v>
      </c>
      <c r="J183" s="72">
        <f t="shared" si="202"/>
        <v>24.200000000000003</v>
      </c>
      <c r="K183" s="72">
        <v>12</v>
      </c>
      <c r="L183" s="72">
        <v>10</v>
      </c>
      <c r="M183" s="83">
        <v>40</v>
      </c>
      <c r="N183" s="74">
        <f t="shared" si="226"/>
        <v>400</v>
      </c>
      <c r="O183" s="69">
        <v>0</v>
      </c>
      <c r="P183" s="74">
        <f>M183*O183</f>
        <v>0</v>
      </c>
      <c r="Q183" s="69">
        <v>0</v>
      </c>
      <c r="R183" s="74">
        <f>M183*Q183</f>
        <v>0</v>
      </c>
      <c r="S183" s="69">
        <v>10</v>
      </c>
      <c r="T183" s="69">
        <f>M183*S183</f>
        <v>400</v>
      </c>
      <c r="U183" s="69">
        <v>0</v>
      </c>
      <c r="V183" s="74">
        <f>M183*U183</f>
        <v>0</v>
      </c>
      <c r="W183" s="75"/>
    </row>
    <row r="184" spans="1:26" ht="16" customHeight="1" x14ac:dyDescent="0.3">
      <c r="A184" s="69">
        <v>10945</v>
      </c>
      <c r="B184" s="70">
        <v>144</v>
      </c>
      <c r="C184" s="65" t="s">
        <v>553</v>
      </c>
      <c r="D184" s="70" t="s">
        <v>494</v>
      </c>
      <c r="E184" s="70" t="s">
        <v>494</v>
      </c>
      <c r="F184" s="70" t="s">
        <v>494</v>
      </c>
      <c r="G184" s="72">
        <v>8</v>
      </c>
      <c r="H184" s="72">
        <v>5</v>
      </c>
      <c r="I184" s="72">
        <v>8</v>
      </c>
      <c r="J184" s="72">
        <f t="shared" si="202"/>
        <v>7.7000000000000011</v>
      </c>
      <c r="K184" s="72">
        <v>3</v>
      </c>
      <c r="L184" s="72">
        <v>5</v>
      </c>
      <c r="M184" s="83">
        <v>270</v>
      </c>
      <c r="N184" s="74">
        <f t="shared" ref="N184" si="248">L184*M184</f>
        <v>1350</v>
      </c>
      <c r="O184" s="69">
        <v>0</v>
      </c>
      <c r="P184" s="74">
        <f t="shared" ref="P184" si="249">M184*O184</f>
        <v>0</v>
      </c>
      <c r="Q184" s="69">
        <v>5</v>
      </c>
      <c r="R184" s="74">
        <f t="shared" ref="R184" si="250">M184*Q184</f>
        <v>1350</v>
      </c>
      <c r="S184" s="69">
        <v>0</v>
      </c>
      <c r="T184" s="78">
        <f t="shared" ref="T184" si="251">M184*S184</f>
        <v>0</v>
      </c>
      <c r="U184" s="69">
        <v>0</v>
      </c>
      <c r="V184" s="74">
        <f t="shared" ref="V184" si="252">M184*U184</f>
        <v>0</v>
      </c>
      <c r="W184" s="75"/>
    </row>
    <row r="185" spans="1:26" ht="16" customHeight="1" x14ac:dyDescent="0.3">
      <c r="A185" s="69">
        <v>10945</v>
      </c>
      <c r="B185" s="70">
        <v>145</v>
      </c>
      <c r="C185" s="65" t="s">
        <v>554</v>
      </c>
      <c r="D185" s="70" t="s">
        <v>494</v>
      </c>
      <c r="E185" s="70" t="s">
        <v>494</v>
      </c>
      <c r="F185" s="70" t="s">
        <v>494</v>
      </c>
      <c r="G185" s="72">
        <v>0</v>
      </c>
      <c r="H185" s="72">
        <v>9</v>
      </c>
      <c r="I185" s="72">
        <v>0</v>
      </c>
      <c r="J185" s="72">
        <f t="shared" si="202"/>
        <v>3.3000000000000003</v>
      </c>
      <c r="K185" s="72">
        <v>14</v>
      </c>
      <c r="L185" s="72">
        <v>0</v>
      </c>
      <c r="M185" s="83">
        <v>279</v>
      </c>
      <c r="N185" s="74">
        <f>L185*M185</f>
        <v>0</v>
      </c>
      <c r="O185" s="69">
        <v>0</v>
      </c>
      <c r="P185" s="74">
        <f>M185*O185</f>
        <v>0</v>
      </c>
      <c r="Q185" s="69">
        <v>0</v>
      </c>
      <c r="R185" s="74">
        <f>M185*Q185</f>
        <v>0</v>
      </c>
      <c r="S185" s="69">
        <v>0</v>
      </c>
      <c r="T185" s="86">
        <f>M185*S185</f>
        <v>0</v>
      </c>
      <c r="U185" s="69">
        <v>0</v>
      </c>
      <c r="V185" s="74">
        <f>M185*U185</f>
        <v>0</v>
      </c>
      <c r="W185" s="75"/>
    </row>
    <row r="186" spans="1:26" ht="16" customHeight="1" x14ac:dyDescent="0.3">
      <c r="A186" s="69">
        <v>10945</v>
      </c>
      <c r="B186" s="70">
        <v>146</v>
      </c>
      <c r="C186" s="65" t="s">
        <v>555</v>
      </c>
      <c r="D186" s="70" t="s">
        <v>438</v>
      </c>
      <c r="E186" s="70" t="s">
        <v>438</v>
      </c>
      <c r="F186" s="70" t="s">
        <v>438</v>
      </c>
      <c r="G186" s="72">
        <v>408</v>
      </c>
      <c r="H186" s="72">
        <v>780</v>
      </c>
      <c r="I186" s="72">
        <v>318</v>
      </c>
      <c r="J186" s="72">
        <f>(G186+H186+I186)/3*1.1</f>
        <v>552.20000000000005</v>
      </c>
      <c r="K186" s="72">
        <v>176</v>
      </c>
      <c r="L186" s="72">
        <v>400</v>
      </c>
      <c r="M186" s="83">
        <v>12.84</v>
      </c>
      <c r="N186" s="74">
        <f t="shared" ref="N186:N190" si="253">L186*M186</f>
        <v>5136</v>
      </c>
      <c r="O186" s="69">
        <v>0</v>
      </c>
      <c r="P186" s="74">
        <f t="shared" ref="P186:P190" si="254">M186*O186</f>
        <v>0</v>
      </c>
      <c r="Q186" s="69">
        <v>100</v>
      </c>
      <c r="R186" s="74">
        <f t="shared" ref="R186:R190" si="255">M186*Q186</f>
        <v>1284</v>
      </c>
      <c r="S186" s="69">
        <v>150</v>
      </c>
      <c r="T186" s="86">
        <f t="shared" ref="T186:T190" si="256">M186*S186</f>
        <v>1926</v>
      </c>
      <c r="U186" s="69">
        <v>150</v>
      </c>
      <c r="V186" s="74">
        <f t="shared" ref="V186:V190" si="257">M186*U186</f>
        <v>1926</v>
      </c>
      <c r="W186" s="75"/>
    </row>
    <row r="187" spans="1:26" ht="16" customHeight="1" x14ac:dyDescent="0.3">
      <c r="A187" s="69">
        <v>10945</v>
      </c>
      <c r="B187" s="70">
        <v>147</v>
      </c>
      <c r="C187" s="65" t="s">
        <v>706</v>
      </c>
      <c r="D187" s="70" t="s">
        <v>445</v>
      </c>
      <c r="E187" s="70" t="s">
        <v>445</v>
      </c>
      <c r="F187" s="70" t="s">
        <v>445</v>
      </c>
      <c r="G187" s="72">
        <v>8</v>
      </c>
      <c r="H187" s="72">
        <v>15</v>
      </c>
      <c r="I187" s="72">
        <v>11</v>
      </c>
      <c r="J187" s="72">
        <f>(G187+H187+I187)/3*1.1</f>
        <v>12.466666666666669</v>
      </c>
      <c r="K187" s="72">
        <v>12</v>
      </c>
      <c r="L187" s="72">
        <v>0</v>
      </c>
      <c r="M187" s="83">
        <v>450</v>
      </c>
      <c r="N187" s="74">
        <f t="shared" si="253"/>
        <v>0</v>
      </c>
      <c r="O187" s="69">
        <v>0</v>
      </c>
      <c r="P187" s="74">
        <f t="shared" si="254"/>
        <v>0</v>
      </c>
      <c r="Q187" s="69">
        <v>0</v>
      </c>
      <c r="R187" s="74">
        <f t="shared" si="255"/>
        <v>0</v>
      </c>
      <c r="S187" s="69">
        <v>0</v>
      </c>
      <c r="T187" s="86">
        <f t="shared" si="256"/>
        <v>0</v>
      </c>
      <c r="U187" s="69">
        <v>0</v>
      </c>
      <c r="V187" s="74">
        <f t="shared" si="257"/>
        <v>0</v>
      </c>
      <c r="W187" s="75"/>
    </row>
    <row r="188" spans="1:26" ht="16" customHeight="1" x14ac:dyDescent="0.3">
      <c r="A188" s="69">
        <v>10945</v>
      </c>
      <c r="B188" s="70">
        <v>148</v>
      </c>
      <c r="C188" s="65" t="s">
        <v>556</v>
      </c>
      <c r="D188" s="70" t="s">
        <v>451</v>
      </c>
      <c r="E188" s="70" t="s">
        <v>451</v>
      </c>
      <c r="F188" s="70" t="s">
        <v>451</v>
      </c>
      <c r="G188" s="72">
        <v>487</v>
      </c>
      <c r="H188" s="72">
        <v>503</v>
      </c>
      <c r="I188" s="72">
        <v>397</v>
      </c>
      <c r="J188" s="72">
        <f t="shared" ref="J188:J190" si="258">(G188+H188+I188)/3*1.1</f>
        <v>508.56666666666666</v>
      </c>
      <c r="K188" s="72">
        <v>353</v>
      </c>
      <c r="L188" s="72">
        <v>160</v>
      </c>
      <c r="M188" s="83">
        <v>19</v>
      </c>
      <c r="N188" s="74">
        <f t="shared" si="253"/>
        <v>3040</v>
      </c>
      <c r="O188" s="69">
        <v>0</v>
      </c>
      <c r="P188" s="74">
        <f t="shared" si="254"/>
        <v>0</v>
      </c>
      <c r="Q188" s="69">
        <v>0</v>
      </c>
      <c r="R188" s="74">
        <f t="shared" si="255"/>
        <v>0</v>
      </c>
      <c r="S188" s="69">
        <v>60</v>
      </c>
      <c r="T188" s="86">
        <f t="shared" si="256"/>
        <v>1140</v>
      </c>
      <c r="U188" s="69">
        <v>100</v>
      </c>
      <c r="V188" s="74">
        <f t="shared" si="257"/>
        <v>1900</v>
      </c>
      <c r="W188" s="75"/>
    </row>
    <row r="189" spans="1:26" ht="16" customHeight="1" x14ac:dyDescent="0.3">
      <c r="A189" s="69">
        <v>10945</v>
      </c>
      <c r="B189" s="70">
        <v>149</v>
      </c>
      <c r="C189" s="65" t="s">
        <v>557</v>
      </c>
      <c r="D189" s="70" t="s">
        <v>419</v>
      </c>
      <c r="E189" s="70" t="s">
        <v>419</v>
      </c>
      <c r="F189" s="70" t="s">
        <v>419</v>
      </c>
      <c r="G189" s="72">
        <v>5</v>
      </c>
      <c r="H189" s="72">
        <v>3</v>
      </c>
      <c r="I189" s="72">
        <v>10</v>
      </c>
      <c r="J189" s="72">
        <f t="shared" si="258"/>
        <v>6.6000000000000005</v>
      </c>
      <c r="K189" s="72">
        <v>12</v>
      </c>
      <c r="L189" s="72">
        <v>0</v>
      </c>
      <c r="M189" s="83">
        <v>1300</v>
      </c>
      <c r="N189" s="74">
        <f t="shared" si="253"/>
        <v>0</v>
      </c>
      <c r="O189" s="69">
        <v>0</v>
      </c>
      <c r="P189" s="74">
        <f t="shared" si="254"/>
        <v>0</v>
      </c>
      <c r="Q189" s="69">
        <v>0</v>
      </c>
      <c r="R189" s="74">
        <f t="shared" si="255"/>
        <v>0</v>
      </c>
      <c r="S189" s="69">
        <v>0</v>
      </c>
      <c r="T189" s="86">
        <f t="shared" si="256"/>
        <v>0</v>
      </c>
      <c r="U189" s="69">
        <v>0</v>
      </c>
      <c r="V189" s="74">
        <f t="shared" si="257"/>
        <v>0</v>
      </c>
      <c r="W189" s="75"/>
    </row>
    <row r="190" spans="1:26" ht="16" customHeight="1" x14ac:dyDescent="0.3">
      <c r="A190" s="69">
        <v>10945</v>
      </c>
      <c r="B190" s="70">
        <v>150</v>
      </c>
      <c r="C190" s="65" t="s">
        <v>558</v>
      </c>
      <c r="D190" s="70" t="s">
        <v>623</v>
      </c>
      <c r="E190" s="70" t="s">
        <v>707</v>
      </c>
      <c r="F190" s="70" t="s">
        <v>707</v>
      </c>
      <c r="G190" s="72">
        <v>40</v>
      </c>
      <c r="H190" s="72">
        <v>48</v>
      </c>
      <c r="I190" s="72">
        <v>97</v>
      </c>
      <c r="J190" s="72">
        <f t="shared" si="258"/>
        <v>67.833333333333343</v>
      </c>
      <c r="K190" s="72">
        <v>13</v>
      </c>
      <c r="L190" s="72">
        <v>60</v>
      </c>
      <c r="M190" s="83">
        <v>70</v>
      </c>
      <c r="N190" s="74">
        <f t="shared" si="253"/>
        <v>4200</v>
      </c>
      <c r="O190" s="69">
        <v>0</v>
      </c>
      <c r="P190" s="74">
        <f t="shared" si="254"/>
        <v>0</v>
      </c>
      <c r="Q190" s="69">
        <v>20</v>
      </c>
      <c r="R190" s="74">
        <f t="shared" si="255"/>
        <v>1400</v>
      </c>
      <c r="S190" s="69">
        <v>20</v>
      </c>
      <c r="T190" s="86">
        <f t="shared" si="256"/>
        <v>1400</v>
      </c>
      <c r="U190" s="69">
        <v>20</v>
      </c>
      <c r="V190" s="74">
        <f t="shared" si="257"/>
        <v>1400</v>
      </c>
      <c r="W190" s="75"/>
    </row>
    <row r="191" spans="1:26" ht="16" customHeight="1" x14ac:dyDescent="0.3">
      <c r="A191" s="95"/>
      <c r="B191" s="96"/>
      <c r="C191" s="97"/>
      <c r="D191" s="96"/>
      <c r="E191" s="96"/>
      <c r="F191" s="96"/>
      <c r="G191" s="99"/>
      <c r="H191" s="99"/>
      <c r="I191" s="99"/>
      <c r="J191" s="99"/>
      <c r="K191" s="99"/>
      <c r="L191" s="99"/>
      <c r="M191" s="236"/>
      <c r="N191" s="101"/>
      <c r="O191" s="95"/>
      <c r="P191" s="101"/>
      <c r="Q191" s="95"/>
      <c r="R191" s="101"/>
      <c r="S191" s="95"/>
      <c r="T191" s="235"/>
      <c r="U191" s="95"/>
      <c r="V191" s="101"/>
      <c r="W191" s="103"/>
    </row>
    <row r="192" spans="1:26" s="123" customFormat="1" ht="16" customHeight="1" x14ac:dyDescent="0.35">
      <c r="B192" s="24"/>
      <c r="C192" s="142" t="s">
        <v>577</v>
      </c>
      <c r="D192" s="142"/>
      <c r="E192" s="142"/>
      <c r="F192" s="26"/>
      <c r="G192" s="127"/>
      <c r="H192" s="127" t="s">
        <v>577</v>
      </c>
      <c r="I192" s="26"/>
      <c r="J192" s="142"/>
      <c r="K192" s="142"/>
      <c r="L192" s="24"/>
      <c r="M192" s="26"/>
      <c r="N192" s="26" t="s">
        <v>577</v>
      </c>
      <c r="O192" s="26"/>
      <c r="P192" s="26"/>
      <c r="Q192" s="24"/>
      <c r="R192" s="27"/>
      <c r="S192" s="28" t="s">
        <v>577</v>
      </c>
      <c r="T192" s="28"/>
      <c r="U192" s="28"/>
      <c r="V192" s="28"/>
      <c r="W192" s="28"/>
      <c r="X192" s="28"/>
      <c r="Y192" s="28"/>
      <c r="Z192" s="24"/>
    </row>
    <row r="193" spans="1:25" s="140" customFormat="1" ht="16" customHeight="1" x14ac:dyDescent="0.35">
      <c r="C193" s="140" t="s">
        <v>578</v>
      </c>
      <c r="E193" s="134"/>
      <c r="F193" s="132"/>
      <c r="G193" s="132"/>
      <c r="H193" s="132" t="s">
        <v>789</v>
      </c>
      <c r="I193" s="132"/>
      <c r="M193" s="132"/>
      <c r="N193" s="132" t="s">
        <v>790</v>
      </c>
      <c r="O193" s="132"/>
      <c r="P193" s="132"/>
      <c r="S193" s="133" t="s">
        <v>688</v>
      </c>
      <c r="T193" s="133"/>
      <c r="U193" s="133"/>
      <c r="V193" s="133"/>
      <c r="W193" s="133"/>
      <c r="X193" s="133"/>
      <c r="Y193" s="133"/>
    </row>
    <row r="194" spans="1:25" s="140" customFormat="1" ht="16" customHeight="1" x14ac:dyDescent="0.35">
      <c r="C194" s="140" t="s">
        <v>614</v>
      </c>
      <c r="E194" s="134"/>
      <c r="F194" s="132"/>
      <c r="G194" s="132"/>
      <c r="H194" s="132" t="s">
        <v>686</v>
      </c>
      <c r="I194" s="132"/>
      <c r="M194" s="132"/>
      <c r="N194" s="132" t="s">
        <v>615</v>
      </c>
      <c r="O194" s="132"/>
      <c r="P194" s="132"/>
      <c r="S194" s="133" t="s">
        <v>616</v>
      </c>
      <c r="T194" s="133"/>
      <c r="U194" s="133"/>
      <c r="V194" s="133"/>
      <c r="W194" s="133"/>
      <c r="X194" s="133"/>
      <c r="Y194" s="133"/>
    </row>
    <row r="195" spans="1:25" s="140" customFormat="1" ht="16" customHeight="1" x14ac:dyDescent="0.35">
      <c r="C195" s="140" t="s">
        <v>677</v>
      </c>
      <c r="E195" s="134"/>
      <c r="F195" s="132"/>
      <c r="G195" s="132"/>
      <c r="H195" s="132" t="s">
        <v>687</v>
      </c>
      <c r="I195" s="132"/>
      <c r="M195" s="132"/>
      <c r="N195" s="132" t="s">
        <v>86</v>
      </c>
      <c r="O195" s="132"/>
      <c r="P195" s="132"/>
      <c r="S195" s="133" t="s">
        <v>87</v>
      </c>
      <c r="T195" s="133"/>
      <c r="U195" s="133"/>
      <c r="V195" s="133"/>
      <c r="W195" s="133"/>
      <c r="X195" s="133"/>
      <c r="Y195" s="133"/>
    </row>
    <row r="196" spans="1:25" s="144" customFormat="1" ht="16" customHeight="1" x14ac:dyDescent="0.3">
      <c r="A196" s="372" t="s">
        <v>1163</v>
      </c>
      <c r="B196" s="372"/>
      <c r="C196" s="372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72"/>
      <c r="P196" s="372"/>
      <c r="Q196" s="372"/>
      <c r="R196" s="372"/>
      <c r="S196" s="372"/>
      <c r="T196" s="372"/>
      <c r="U196" s="372"/>
      <c r="V196" s="372"/>
      <c r="W196" s="372"/>
      <c r="X196" s="67"/>
      <c r="Y196" s="67"/>
    </row>
    <row r="197" spans="1:25" s="144" customFormat="1" ht="16" customHeight="1" x14ac:dyDescent="0.3">
      <c r="A197" s="371" t="s">
        <v>617</v>
      </c>
      <c r="B197" s="371"/>
      <c r="C197" s="371"/>
      <c r="D197" s="371"/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1"/>
      <c r="R197" s="371"/>
      <c r="S197" s="371"/>
      <c r="T197" s="371"/>
      <c r="U197" s="371"/>
      <c r="V197" s="371"/>
      <c r="W197" s="371"/>
      <c r="X197" s="67"/>
      <c r="Y197" s="67"/>
    </row>
    <row r="198" spans="1:25" s="61" customFormat="1" ht="16" customHeight="1" x14ac:dyDescent="0.3">
      <c r="A198" s="337" t="s">
        <v>13</v>
      </c>
      <c r="B198" s="358" t="s">
        <v>12</v>
      </c>
      <c r="C198" s="359" t="s">
        <v>437</v>
      </c>
      <c r="D198" s="360" t="s">
        <v>16</v>
      </c>
      <c r="E198" s="360" t="s">
        <v>17</v>
      </c>
      <c r="F198" s="360" t="s">
        <v>18</v>
      </c>
      <c r="G198" s="363" t="s">
        <v>19</v>
      </c>
      <c r="H198" s="364"/>
      <c r="I198" s="365"/>
      <c r="J198" s="361" t="s">
        <v>1161</v>
      </c>
      <c r="K198" s="366" t="s">
        <v>20</v>
      </c>
      <c r="L198" s="361" t="s">
        <v>1162</v>
      </c>
      <c r="M198" s="367" t="s">
        <v>21</v>
      </c>
      <c r="N198" s="369" t="s">
        <v>22</v>
      </c>
      <c r="O198" s="337" t="s">
        <v>23</v>
      </c>
      <c r="P198" s="337"/>
      <c r="Q198" s="337" t="s">
        <v>24</v>
      </c>
      <c r="R198" s="337"/>
      <c r="S198" s="357" t="s">
        <v>25</v>
      </c>
      <c r="T198" s="357"/>
      <c r="U198" s="337" t="s">
        <v>26</v>
      </c>
      <c r="V198" s="337"/>
      <c r="W198" s="6" t="s">
        <v>27</v>
      </c>
    </row>
    <row r="199" spans="1:25" s="61" customFormat="1" ht="16" customHeight="1" x14ac:dyDescent="0.3">
      <c r="A199" s="337"/>
      <c r="B199" s="358"/>
      <c r="C199" s="359"/>
      <c r="D199" s="360"/>
      <c r="E199" s="360"/>
      <c r="F199" s="360"/>
      <c r="G199" s="145" t="s">
        <v>619</v>
      </c>
      <c r="H199" s="145" t="s">
        <v>788</v>
      </c>
      <c r="I199" s="145" t="s">
        <v>1164</v>
      </c>
      <c r="J199" s="362"/>
      <c r="K199" s="366"/>
      <c r="L199" s="362"/>
      <c r="M199" s="368"/>
      <c r="N199" s="370"/>
      <c r="O199" s="138" t="s">
        <v>28</v>
      </c>
      <c r="P199" s="143" t="s">
        <v>29</v>
      </c>
      <c r="Q199" s="138" t="s">
        <v>28</v>
      </c>
      <c r="R199" s="143" t="s">
        <v>29</v>
      </c>
      <c r="S199" s="138" t="s">
        <v>28</v>
      </c>
      <c r="T199" s="138" t="s">
        <v>29</v>
      </c>
      <c r="U199" s="138" t="s">
        <v>28</v>
      </c>
      <c r="V199" s="143" t="s">
        <v>29</v>
      </c>
      <c r="W199" s="6"/>
    </row>
    <row r="200" spans="1:25" ht="16" customHeight="1" x14ac:dyDescent="0.3">
      <c r="A200" s="69">
        <v>10945</v>
      </c>
      <c r="B200" s="70">
        <v>151</v>
      </c>
      <c r="C200" s="65" t="s">
        <v>560</v>
      </c>
      <c r="D200" s="70" t="s">
        <v>438</v>
      </c>
      <c r="E200" s="70" t="s">
        <v>438</v>
      </c>
      <c r="F200" s="70" t="s">
        <v>438</v>
      </c>
      <c r="G200" s="72">
        <v>5</v>
      </c>
      <c r="H200" s="72">
        <v>8</v>
      </c>
      <c r="I200" s="72">
        <v>19</v>
      </c>
      <c r="J200" s="72">
        <f t="shared" ref="J200" si="259">(G200+H200+I200)/3*1.1</f>
        <v>11.733333333333334</v>
      </c>
      <c r="K200" s="72">
        <v>4</v>
      </c>
      <c r="L200" s="72">
        <v>8</v>
      </c>
      <c r="M200" s="83">
        <v>55</v>
      </c>
      <c r="N200" s="74">
        <f t="shared" ref="N200" si="260">L200*M200</f>
        <v>440</v>
      </c>
      <c r="O200" s="69">
        <v>0</v>
      </c>
      <c r="P200" s="74">
        <f t="shared" ref="P200" si="261">M200*O200</f>
        <v>0</v>
      </c>
      <c r="Q200" s="69">
        <v>0</v>
      </c>
      <c r="R200" s="74">
        <f t="shared" ref="R200" si="262">M200*Q200</f>
        <v>0</v>
      </c>
      <c r="S200" s="69">
        <v>8</v>
      </c>
      <c r="T200" s="86">
        <f t="shared" ref="T200" si="263">M200*S200</f>
        <v>440</v>
      </c>
      <c r="U200" s="69">
        <v>0</v>
      </c>
      <c r="V200" s="74">
        <f t="shared" ref="V200" si="264">M200*U200</f>
        <v>0</v>
      </c>
      <c r="W200" s="75"/>
    </row>
    <row r="201" spans="1:25" ht="16" customHeight="1" x14ac:dyDescent="0.3">
      <c r="A201" s="69">
        <v>10945</v>
      </c>
      <c r="B201" s="70">
        <v>152</v>
      </c>
      <c r="C201" s="119" t="s">
        <v>833</v>
      </c>
      <c r="D201" s="120" t="s">
        <v>452</v>
      </c>
      <c r="E201" s="120" t="s">
        <v>452</v>
      </c>
      <c r="F201" s="120" t="s">
        <v>452</v>
      </c>
      <c r="G201" s="72"/>
      <c r="H201" s="72">
        <v>10</v>
      </c>
      <c r="I201" s="72">
        <v>0</v>
      </c>
      <c r="J201" s="72">
        <f t="shared" ref="J201:J212" si="265">(G201+H201+I201)/2*1.1</f>
        <v>5.5</v>
      </c>
      <c r="K201" s="120">
        <v>0</v>
      </c>
      <c r="L201" s="72">
        <v>8</v>
      </c>
      <c r="M201" s="83">
        <v>420</v>
      </c>
      <c r="N201" s="74">
        <f t="shared" ref="N201:N243" si="266">L201*M201</f>
        <v>3360</v>
      </c>
      <c r="O201" s="69">
        <v>4</v>
      </c>
      <c r="P201" s="74">
        <f t="shared" ref="P201:P229" si="267">M201*O201</f>
        <v>1680</v>
      </c>
      <c r="Q201" s="120">
        <v>0</v>
      </c>
      <c r="R201" s="74">
        <f t="shared" ref="R201:R243" si="268">M201*Q201</f>
        <v>0</v>
      </c>
      <c r="S201" s="120">
        <v>4</v>
      </c>
      <c r="T201" s="86">
        <f t="shared" ref="T201:T243" si="269">M201*S201</f>
        <v>1680</v>
      </c>
      <c r="U201" s="120">
        <v>0</v>
      </c>
      <c r="V201" s="74">
        <f t="shared" ref="V201:V243" si="270">M201*U201</f>
        <v>0</v>
      </c>
      <c r="W201" s="75"/>
    </row>
    <row r="202" spans="1:25" ht="16" customHeight="1" x14ac:dyDescent="0.3">
      <c r="A202" s="69">
        <v>10945</v>
      </c>
      <c r="B202" s="70">
        <v>153</v>
      </c>
      <c r="C202" s="119" t="s">
        <v>834</v>
      </c>
      <c r="D202" s="120" t="s">
        <v>452</v>
      </c>
      <c r="E202" s="120" t="s">
        <v>452</v>
      </c>
      <c r="F202" s="120" t="s">
        <v>452</v>
      </c>
      <c r="G202" s="72"/>
      <c r="H202" s="72">
        <v>10</v>
      </c>
      <c r="I202" s="72">
        <v>12</v>
      </c>
      <c r="J202" s="72">
        <f t="shared" si="265"/>
        <v>12.100000000000001</v>
      </c>
      <c r="K202" s="120">
        <v>0</v>
      </c>
      <c r="L202" s="72">
        <v>12</v>
      </c>
      <c r="M202" s="83">
        <v>420</v>
      </c>
      <c r="N202" s="74">
        <f t="shared" si="266"/>
        <v>5040</v>
      </c>
      <c r="O202" s="69">
        <f t="shared" ref="O202:O222" si="271">L202/4</f>
        <v>3</v>
      </c>
      <c r="P202" s="74">
        <f t="shared" ref="P202:P222" si="272">M202*O202</f>
        <v>1260</v>
      </c>
      <c r="Q202" s="69">
        <f t="shared" ref="Q202:Q222" si="273">L202/4</f>
        <v>3</v>
      </c>
      <c r="R202" s="74">
        <f t="shared" ref="R202:R222" si="274">M202*Q202</f>
        <v>1260</v>
      </c>
      <c r="S202" s="69">
        <f t="shared" ref="S202:S222" si="275">L202/4</f>
        <v>3</v>
      </c>
      <c r="T202" s="86">
        <f t="shared" ref="T202:T222" si="276">M202*S202</f>
        <v>1260</v>
      </c>
      <c r="U202" s="69">
        <f t="shared" ref="U202:U222" si="277">L202/4</f>
        <v>3</v>
      </c>
      <c r="V202" s="74">
        <f t="shared" ref="V202:V222" si="278">M202*U202</f>
        <v>1260</v>
      </c>
      <c r="W202" s="75"/>
    </row>
    <row r="203" spans="1:25" ht="16" customHeight="1" x14ac:dyDescent="0.3">
      <c r="A203" s="69">
        <v>10945</v>
      </c>
      <c r="B203" s="70">
        <v>154</v>
      </c>
      <c r="C203" s="119" t="s">
        <v>835</v>
      </c>
      <c r="D203" s="120" t="s">
        <v>452</v>
      </c>
      <c r="E203" s="120" t="s">
        <v>452</v>
      </c>
      <c r="F203" s="120" t="s">
        <v>452</v>
      </c>
      <c r="G203" s="72"/>
      <c r="H203" s="72">
        <v>20</v>
      </c>
      <c r="I203" s="72">
        <v>24</v>
      </c>
      <c r="J203" s="72">
        <f t="shared" si="265"/>
        <v>24.200000000000003</v>
      </c>
      <c r="K203" s="120">
        <v>0</v>
      </c>
      <c r="L203" s="72">
        <v>24</v>
      </c>
      <c r="M203" s="83">
        <v>420</v>
      </c>
      <c r="N203" s="74">
        <f t="shared" si="266"/>
        <v>10080</v>
      </c>
      <c r="O203" s="69">
        <f t="shared" si="271"/>
        <v>6</v>
      </c>
      <c r="P203" s="74">
        <f t="shared" si="272"/>
        <v>2520</v>
      </c>
      <c r="Q203" s="69">
        <f t="shared" si="273"/>
        <v>6</v>
      </c>
      <c r="R203" s="74">
        <f t="shared" si="274"/>
        <v>2520</v>
      </c>
      <c r="S203" s="69">
        <f t="shared" si="275"/>
        <v>6</v>
      </c>
      <c r="T203" s="86">
        <f t="shared" si="276"/>
        <v>2520</v>
      </c>
      <c r="U203" s="69">
        <f t="shared" si="277"/>
        <v>6</v>
      </c>
      <c r="V203" s="74">
        <f t="shared" si="278"/>
        <v>2520</v>
      </c>
      <c r="W203" s="75"/>
    </row>
    <row r="204" spans="1:25" ht="16" customHeight="1" x14ac:dyDescent="0.3">
      <c r="A204" s="69">
        <v>10945</v>
      </c>
      <c r="B204" s="70">
        <v>155</v>
      </c>
      <c r="C204" s="119" t="s">
        <v>836</v>
      </c>
      <c r="D204" s="120" t="s">
        <v>452</v>
      </c>
      <c r="E204" s="120" t="s">
        <v>452</v>
      </c>
      <c r="F204" s="120" t="s">
        <v>452</v>
      </c>
      <c r="G204" s="72"/>
      <c r="H204" s="72">
        <v>10</v>
      </c>
      <c r="I204" s="72">
        <v>24</v>
      </c>
      <c r="J204" s="72">
        <f t="shared" si="265"/>
        <v>18.700000000000003</v>
      </c>
      <c r="K204" s="120">
        <v>0</v>
      </c>
      <c r="L204" s="72">
        <v>20</v>
      </c>
      <c r="M204" s="83">
        <v>420</v>
      </c>
      <c r="N204" s="74">
        <f t="shared" si="266"/>
        <v>8400</v>
      </c>
      <c r="O204" s="69">
        <f t="shared" si="271"/>
        <v>5</v>
      </c>
      <c r="P204" s="74">
        <f t="shared" si="272"/>
        <v>2100</v>
      </c>
      <c r="Q204" s="69">
        <f t="shared" si="273"/>
        <v>5</v>
      </c>
      <c r="R204" s="74">
        <f t="shared" si="274"/>
        <v>2100</v>
      </c>
      <c r="S204" s="69">
        <f t="shared" si="275"/>
        <v>5</v>
      </c>
      <c r="T204" s="86">
        <f t="shared" si="276"/>
        <v>2100</v>
      </c>
      <c r="U204" s="69">
        <f t="shared" si="277"/>
        <v>5</v>
      </c>
      <c r="V204" s="74">
        <f t="shared" si="278"/>
        <v>2100</v>
      </c>
      <c r="W204" s="75"/>
    </row>
    <row r="205" spans="1:25" ht="16" customHeight="1" x14ac:dyDescent="0.3">
      <c r="A205" s="69">
        <v>10945</v>
      </c>
      <c r="B205" s="70">
        <v>156</v>
      </c>
      <c r="C205" s="119" t="s">
        <v>837</v>
      </c>
      <c r="D205" s="120" t="s">
        <v>452</v>
      </c>
      <c r="E205" s="120" t="s">
        <v>452</v>
      </c>
      <c r="F205" s="120" t="s">
        <v>452</v>
      </c>
      <c r="G205" s="72"/>
      <c r="H205" s="72">
        <v>10</v>
      </c>
      <c r="I205" s="72">
        <v>6</v>
      </c>
      <c r="J205" s="72">
        <f t="shared" si="265"/>
        <v>8.8000000000000007</v>
      </c>
      <c r="K205" s="120">
        <v>0</v>
      </c>
      <c r="L205" s="72">
        <v>12</v>
      </c>
      <c r="M205" s="83">
        <v>250</v>
      </c>
      <c r="N205" s="74">
        <f t="shared" si="266"/>
        <v>3000</v>
      </c>
      <c r="O205" s="69">
        <f t="shared" si="271"/>
        <v>3</v>
      </c>
      <c r="P205" s="74">
        <f t="shared" si="272"/>
        <v>750</v>
      </c>
      <c r="Q205" s="69">
        <f t="shared" si="273"/>
        <v>3</v>
      </c>
      <c r="R205" s="74">
        <f t="shared" si="274"/>
        <v>750</v>
      </c>
      <c r="S205" s="69">
        <f t="shared" si="275"/>
        <v>3</v>
      </c>
      <c r="T205" s="86">
        <f t="shared" si="276"/>
        <v>750</v>
      </c>
      <c r="U205" s="69">
        <f t="shared" si="277"/>
        <v>3</v>
      </c>
      <c r="V205" s="74">
        <f t="shared" si="278"/>
        <v>750</v>
      </c>
      <c r="W205" s="75"/>
    </row>
    <row r="206" spans="1:25" ht="16" customHeight="1" x14ac:dyDescent="0.3">
      <c r="A206" s="69">
        <v>10945</v>
      </c>
      <c r="B206" s="70">
        <v>157</v>
      </c>
      <c r="C206" s="119" t="s">
        <v>838</v>
      </c>
      <c r="D206" s="120" t="s">
        <v>452</v>
      </c>
      <c r="E206" s="120" t="s">
        <v>452</v>
      </c>
      <c r="F206" s="120" t="s">
        <v>452</v>
      </c>
      <c r="G206" s="72"/>
      <c r="H206" s="72">
        <v>10</v>
      </c>
      <c r="I206" s="72">
        <v>24</v>
      </c>
      <c r="J206" s="72">
        <f t="shared" si="265"/>
        <v>18.700000000000003</v>
      </c>
      <c r="K206" s="120">
        <v>0</v>
      </c>
      <c r="L206" s="72">
        <v>20</v>
      </c>
      <c r="M206" s="83">
        <v>250</v>
      </c>
      <c r="N206" s="74">
        <f t="shared" si="266"/>
        <v>5000</v>
      </c>
      <c r="O206" s="69">
        <f t="shared" si="271"/>
        <v>5</v>
      </c>
      <c r="P206" s="74">
        <f t="shared" si="272"/>
        <v>1250</v>
      </c>
      <c r="Q206" s="69">
        <f t="shared" si="273"/>
        <v>5</v>
      </c>
      <c r="R206" s="74">
        <f t="shared" si="274"/>
        <v>1250</v>
      </c>
      <c r="S206" s="69">
        <f t="shared" si="275"/>
        <v>5</v>
      </c>
      <c r="T206" s="86">
        <f t="shared" si="276"/>
        <v>1250</v>
      </c>
      <c r="U206" s="69">
        <f t="shared" si="277"/>
        <v>5</v>
      </c>
      <c r="V206" s="74">
        <f t="shared" si="278"/>
        <v>1250</v>
      </c>
      <c r="W206" s="75"/>
    </row>
    <row r="207" spans="1:25" ht="16" customHeight="1" x14ac:dyDescent="0.3">
      <c r="A207" s="69">
        <v>10945</v>
      </c>
      <c r="B207" s="70">
        <v>158</v>
      </c>
      <c r="C207" s="119" t="s">
        <v>839</v>
      </c>
      <c r="D207" s="120" t="s">
        <v>452</v>
      </c>
      <c r="E207" s="120" t="s">
        <v>452</v>
      </c>
      <c r="F207" s="120" t="s">
        <v>452</v>
      </c>
      <c r="G207" s="72"/>
      <c r="H207" s="72">
        <v>20</v>
      </c>
      <c r="I207" s="72">
        <v>24</v>
      </c>
      <c r="J207" s="72">
        <f t="shared" si="265"/>
        <v>24.200000000000003</v>
      </c>
      <c r="K207" s="120">
        <v>0</v>
      </c>
      <c r="L207" s="72">
        <v>24</v>
      </c>
      <c r="M207" s="83">
        <v>250</v>
      </c>
      <c r="N207" s="74">
        <f t="shared" si="266"/>
        <v>6000</v>
      </c>
      <c r="O207" s="69">
        <f t="shared" si="271"/>
        <v>6</v>
      </c>
      <c r="P207" s="74">
        <f t="shared" si="272"/>
        <v>1500</v>
      </c>
      <c r="Q207" s="69">
        <f t="shared" si="273"/>
        <v>6</v>
      </c>
      <c r="R207" s="74">
        <f t="shared" si="274"/>
        <v>1500</v>
      </c>
      <c r="S207" s="69">
        <f t="shared" si="275"/>
        <v>6</v>
      </c>
      <c r="T207" s="86">
        <f t="shared" si="276"/>
        <v>1500</v>
      </c>
      <c r="U207" s="69">
        <f t="shared" si="277"/>
        <v>6</v>
      </c>
      <c r="V207" s="74">
        <f t="shared" si="278"/>
        <v>1500</v>
      </c>
      <c r="W207" s="75"/>
    </row>
    <row r="208" spans="1:25" ht="16" customHeight="1" x14ac:dyDescent="0.3">
      <c r="A208" s="69">
        <v>10945</v>
      </c>
      <c r="B208" s="70">
        <v>159</v>
      </c>
      <c r="C208" s="119" t="s">
        <v>840</v>
      </c>
      <c r="D208" s="120" t="s">
        <v>452</v>
      </c>
      <c r="E208" s="120" t="s">
        <v>452</v>
      </c>
      <c r="F208" s="120" t="s">
        <v>452</v>
      </c>
      <c r="G208" s="72"/>
      <c r="H208" s="72">
        <v>10</v>
      </c>
      <c r="I208" s="72">
        <v>6</v>
      </c>
      <c r="J208" s="72">
        <f t="shared" si="265"/>
        <v>8.8000000000000007</v>
      </c>
      <c r="K208" s="120">
        <v>0</v>
      </c>
      <c r="L208" s="72">
        <v>12</v>
      </c>
      <c r="M208" s="83">
        <v>250</v>
      </c>
      <c r="N208" s="74">
        <f t="shared" si="266"/>
        <v>3000</v>
      </c>
      <c r="O208" s="69">
        <f t="shared" si="271"/>
        <v>3</v>
      </c>
      <c r="P208" s="74">
        <f t="shared" si="272"/>
        <v>750</v>
      </c>
      <c r="Q208" s="69">
        <f t="shared" si="273"/>
        <v>3</v>
      </c>
      <c r="R208" s="74">
        <f t="shared" si="274"/>
        <v>750</v>
      </c>
      <c r="S208" s="69">
        <f t="shared" si="275"/>
        <v>3</v>
      </c>
      <c r="T208" s="86">
        <f t="shared" si="276"/>
        <v>750</v>
      </c>
      <c r="U208" s="69">
        <f t="shared" si="277"/>
        <v>3</v>
      </c>
      <c r="V208" s="74">
        <f t="shared" si="278"/>
        <v>750</v>
      </c>
      <c r="W208" s="75"/>
    </row>
    <row r="209" spans="1:23" ht="16" customHeight="1" x14ac:dyDescent="0.3">
      <c r="A209" s="69">
        <v>10945</v>
      </c>
      <c r="B209" s="70">
        <v>160</v>
      </c>
      <c r="C209" s="119" t="s">
        <v>841</v>
      </c>
      <c r="D209" s="120" t="s">
        <v>452</v>
      </c>
      <c r="E209" s="120" t="s">
        <v>452</v>
      </c>
      <c r="F209" s="120" t="s">
        <v>452</v>
      </c>
      <c r="G209" s="72"/>
      <c r="H209" s="72">
        <v>10</v>
      </c>
      <c r="I209" s="72">
        <v>0</v>
      </c>
      <c r="J209" s="72">
        <f t="shared" si="265"/>
        <v>5.5</v>
      </c>
      <c r="K209" s="120">
        <v>0</v>
      </c>
      <c r="L209" s="72">
        <v>12</v>
      </c>
      <c r="M209" s="83">
        <v>240</v>
      </c>
      <c r="N209" s="74">
        <f t="shared" si="266"/>
        <v>2880</v>
      </c>
      <c r="O209" s="69">
        <f t="shared" si="271"/>
        <v>3</v>
      </c>
      <c r="P209" s="74">
        <f t="shared" si="272"/>
        <v>720</v>
      </c>
      <c r="Q209" s="69">
        <f t="shared" si="273"/>
        <v>3</v>
      </c>
      <c r="R209" s="74">
        <f t="shared" si="274"/>
        <v>720</v>
      </c>
      <c r="S209" s="69">
        <f t="shared" si="275"/>
        <v>3</v>
      </c>
      <c r="T209" s="86">
        <f t="shared" si="276"/>
        <v>720</v>
      </c>
      <c r="U209" s="69">
        <f t="shared" si="277"/>
        <v>3</v>
      </c>
      <c r="V209" s="74">
        <f t="shared" si="278"/>
        <v>720</v>
      </c>
      <c r="W209" s="75"/>
    </row>
    <row r="210" spans="1:23" ht="16" customHeight="1" x14ac:dyDescent="0.3">
      <c r="A210" s="69">
        <v>10945</v>
      </c>
      <c r="B210" s="70">
        <v>161</v>
      </c>
      <c r="C210" s="119" t="s">
        <v>842</v>
      </c>
      <c r="D210" s="120" t="s">
        <v>452</v>
      </c>
      <c r="E210" s="120" t="s">
        <v>452</v>
      </c>
      <c r="F210" s="120" t="s">
        <v>452</v>
      </c>
      <c r="G210" s="72"/>
      <c r="H210" s="72">
        <v>10</v>
      </c>
      <c r="I210" s="72">
        <v>0</v>
      </c>
      <c r="J210" s="72">
        <f t="shared" si="265"/>
        <v>5.5</v>
      </c>
      <c r="K210" s="120">
        <v>0</v>
      </c>
      <c r="L210" s="72">
        <v>12</v>
      </c>
      <c r="M210" s="83">
        <v>240</v>
      </c>
      <c r="N210" s="74">
        <f t="shared" si="266"/>
        <v>2880</v>
      </c>
      <c r="O210" s="69">
        <f t="shared" si="271"/>
        <v>3</v>
      </c>
      <c r="P210" s="74">
        <f t="shared" si="272"/>
        <v>720</v>
      </c>
      <c r="Q210" s="69">
        <f t="shared" si="273"/>
        <v>3</v>
      </c>
      <c r="R210" s="74">
        <f t="shared" si="274"/>
        <v>720</v>
      </c>
      <c r="S210" s="69">
        <f t="shared" si="275"/>
        <v>3</v>
      </c>
      <c r="T210" s="86">
        <f t="shared" si="276"/>
        <v>720</v>
      </c>
      <c r="U210" s="69">
        <f t="shared" si="277"/>
        <v>3</v>
      </c>
      <c r="V210" s="74">
        <f t="shared" si="278"/>
        <v>720</v>
      </c>
      <c r="W210" s="75"/>
    </row>
    <row r="211" spans="1:23" ht="16" customHeight="1" x14ac:dyDescent="0.3">
      <c r="A211" s="69">
        <v>10945</v>
      </c>
      <c r="B211" s="70">
        <v>162</v>
      </c>
      <c r="C211" s="119" t="s">
        <v>843</v>
      </c>
      <c r="D211" s="120" t="s">
        <v>452</v>
      </c>
      <c r="E211" s="120" t="s">
        <v>452</v>
      </c>
      <c r="F211" s="120" t="s">
        <v>452</v>
      </c>
      <c r="G211" s="72"/>
      <c r="H211" s="72">
        <v>10</v>
      </c>
      <c r="I211" s="72">
        <v>0</v>
      </c>
      <c r="J211" s="72">
        <f t="shared" si="265"/>
        <v>5.5</v>
      </c>
      <c r="K211" s="120">
        <v>0</v>
      </c>
      <c r="L211" s="72">
        <v>12</v>
      </c>
      <c r="M211" s="83">
        <v>240</v>
      </c>
      <c r="N211" s="74">
        <f t="shared" si="266"/>
        <v>2880</v>
      </c>
      <c r="O211" s="69">
        <f t="shared" si="271"/>
        <v>3</v>
      </c>
      <c r="P211" s="74">
        <f t="shared" si="272"/>
        <v>720</v>
      </c>
      <c r="Q211" s="69">
        <f t="shared" si="273"/>
        <v>3</v>
      </c>
      <c r="R211" s="74">
        <f t="shared" si="274"/>
        <v>720</v>
      </c>
      <c r="S211" s="69">
        <f t="shared" si="275"/>
        <v>3</v>
      </c>
      <c r="T211" s="86">
        <f t="shared" si="276"/>
        <v>720</v>
      </c>
      <c r="U211" s="69">
        <f t="shared" si="277"/>
        <v>3</v>
      </c>
      <c r="V211" s="74">
        <f t="shared" si="278"/>
        <v>720</v>
      </c>
      <c r="W211" s="75"/>
    </row>
    <row r="212" spans="1:23" ht="16" customHeight="1" x14ac:dyDescent="0.3">
      <c r="A212" s="69">
        <v>10945</v>
      </c>
      <c r="B212" s="70">
        <v>163</v>
      </c>
      <c r="C212" s="119" t="s">
        <v>844</v>
      </c>
      <c r="D212" s="120" t="s">
        <v>452</v>
      </c>
      <c r="E212" s="120" t="s">
        <v>452</v>
      </c>
      <c r="F212" s="120" t="s">
        <v>452</v>
      </c>
      <c r="G212" s="72"/>
      <c r="H212" s="72">
        <v>10</v>
      </c>
      <c r="I212" s="72">
        <v>0</v>
      </c>
      <c r="J212" s="72">
        <f t="shared" si="265"/>
        <v>5.5</v>
      </c>
      <c r="K212" s="120">
        <v>0</v>
      </c>
      <c r="L212" s="72">
        <v>12</v>
      </c>
      <c r="M212" s="83">
        <v>240</v>
      </c>
      <c r="N212" s="74">
        <f t="shared" si="266"/>
        <v>2880</v>
      </c>
      <c r="O212" s="69">
        <f t="shared" si="271"/>
        <v>3</v>
      </c>
      <c r="P212" s="74">
        <f t="shared" si="272"/>
        <v>720</v>
      </c>
      <c r="Q212" s="69">
        <f t="shared" si="273"/>
        <v>3</v>
      </c>
      <c r="R212" s="74">
        <f t="shared" si="274"/>
        <v>720</v>
      </c>
      <c r="S212" s="69">
        <f t="shared" si="275"/>
        <v>3</v>
      </c>
      <c r="T212" s="86">
        <f t="shared" si="276"/>
        <v>720</v>
      </c>
      <c r="U212" s="69">
        <f t="shared" si="277"/>
        <v>3</v>
      </c>
      <c r="V212" s="74">
        <f t="shared" si="278"/>
        <v>720</v>
      </c>
      <c r="W212" s="75"/>
    </row>
    <row r="213" spans="1:23" ht="16" customHeight="1" x14ac:dyDescent="0.3">
      <c r="A213" s="69">
        <v>10945</v>
      </c>
      <c r="B213" s="70">
        <v>164</v>
      </c>
      <c r="C213" s="119" t="s">
        <v>845</v>
      </c>
      <c r="D213" s="120" t="s">
        <v>452</v>
      </c>
      <c r="E213" s="120" t="s">
        <v>452</v>
      </c>
      <c r="F213" s="120" t="s">
        <v>452</v>
      </c>
      <c r="G213" s="72"/>
      <c r="H213" s="72"/>
      <c r="I213" s="72">
        <v>36</v>
      </c>
      <c r="J213" s="72">
        <f>(G213+H213+I213)/1*1.1</f>
        <v>39.6</v>
      </c>
      <c r="K213" s="120">
        <v>0</v>
      </c>
      <c r="L213" s="72">
        <v>40</v>
      </c>
      <c r="M213" s="83">
        <v>190</v>
      </c>
      <c r="N213" s="74">
        <f t="shared" si="266"/>
        <v>7600</v>
      </c>
      <c r="O213" s="69">
        <f t="shared" si="271"/>
        <v>10</v>
      </c>
      <c r="P213" s="74">
        <f t="shared" si="272"/>
        <v>1900</v>
      </c>
      <c r="Q213" s="69">
        <f t="shared" si="273"/>
        <v>10</v>
      </c>
      <c r="R213" s="74">
        <f t="shared" si="274"/>
        <v>1900</v>
      </c>
      <c r="S213" s="69">
        <f t="shared" si="275"/>
        <v>10</v>
      </c>
      <c r="T213" s="86">
        <f t="shared" si="276"/>
        <v>1900</v>
      </c>
      <c r="U213" s="69">
        <f t="shared" si="277"/>
        <v>10</v>
      </c>
      <c r="V213" s="74">
        <f t="shared" si="278"/>
        <v>1900</v>
      </c>
      <c r="W213" s="75"/>
    </row>
    <row r="214" spans="1:23" ht="16" customHeight="1" x14ac:dyDescent="0.3">
      <c r="A214" s="69">
        <v>10945</v>
      </c>
      <c r="B214" s="70">
        <v>165</v>
      </c>
      <c r="C214" s="119" t="s">
        <v>846</v>
      </c>
      <c r="D214" s="120" t="s">
        <v>452</v>
      </c>
      <c r="E214" s="120" t="s">
        <v>452</v>
      </c>
      <c r="F214" s="120" t="s">
        <v>452</v>
      </c>
      <c r="G214" s="72"/>
      <c r="H214" s="72"/>
      <c r="I214" s="72">
        <v>36</v>
      </c>
      <c r="J214" s="72">
        <f>(G214+H214+I214)/3*1.1</f>
        <v>13.200000000000001</v>
      </c>
      <c r="K214" s="120">
        <v>0</v>
      </c>
      <c r="L214" s="72">
        <v>12</v>
      </c>
      <c r="M214" s="83">
        <v>600</v>
      </c>
      <c r="N214" s="74">
        <f t="shared" si="266"/>
        <v>7200</v>
      </c>
      <c r="O214" s="69">
        <f t="shared" si="271"/>
        <v>3</v>
      </c>
      <c r="P214" s="74">
        <f t="shared" si="272"/>
        <v>1800</v>
      </c>
      <c r="Q214" s="69">
        <f t="shared" si="273"/>
        <v>3</v>
      </c>
      <c r="R214" s="74">
        <f t="shared" si="274"/>
        <v>1800</v>
      </c>
      <c r="S214" s="69">
        <f t="shared" si="275"/>
        <v>3</v>
      </c>
      <c r="T214" s="86">
        <f t="shared" si="276"/>
        <v>1800</v>
      </c>
      <c r="U214" s="69">
        <f t="shared" si="277"/>
        <v>3</v>
      </c>
      <c r="V214" s="74">
        <f t="shared" si="278"/>
        <v>1800</v>
      </c>
      <c r="W214" s="75"/>
    </row>
    <row r="215" spans="1:23" ht="16" customHeight="1" x14ac:dyDescent="0.3">
      <c r="A215" s="69">
        <v>10945</v>
      </c>
      <c r="B215" s="70">
        <v>166</v>
      </c>
      <c r="C215" s="119" t="s">
        <v>847</v>
      </c>
      <c r="D215" s="120" t="s">
        <v>452</v>
      </c>
      <c r="E215" s="120" t="s">
        <v>452</v>
      </c>
      <c r="F215" s="120" t="s">
        <v>452</v>
      </c>
      <c r="G215" s="72"/>
      <c r="H215" s="72">
        <v>20</v>
      </c>
      <c r="I215" s="72">
        <v>0</v>
      </c>
      <c r="J215" s="72">
        <f t="shared" ref="J215:J223" si="279">(G215+H215+I215)/3*1.1</f>
        <v>7.3333333333333339</v>
      </c>
      <c r="K215" s="120">
        <v>0</v>
      </c>
      <c r="L215" s="72">
        <v>12</v>
      </c>
      <c r="M215" s="83">
        <v>480</v>
      </c>
      <c r="N215" s="74">
        <f t="shared" si="266"/>
        <v>5760</v>
      </c>
      <c r="O215" s="69">
        <f t="shared" si="271"/>
        <v>3</v>
      </c>
      <c r="P215" s="74">
        <f t="shared" si="272"/>
        <v>1440</v>
      </c>
      <c r="Q215" s="69">
        <f t="shared" si="273"/>
        <v>3</v>
      </c>
      <c r="R215" s="74">
        <f t="shared" si="274"/>
        <v>1440</v>
      </c>
      <c r="S215" s="69">
        <f t="shared" si="275"/>
        <v>3</v>
      </c>
      <c r="T215" s="86">
        <f t="shared" si="276"/>
        <v>1440</v>
      </c>
      <c r="U215" s="69">
        <f t="shared" si="277"/>
        <v>3</v>
      </c>
      <c r="V215" s="74">
        <f t="shared" si="278"/>
        <v>1440</v>
      </c>
      <c r="W215" s="75"/>
    </row>
    <row r="216" spans="1:23" ht="16" customHeight="1" x14ac:dyDescent="0.3">
      <c r="A216" s="69">
        <v>10945</v>
      </c>
      <c r="B216" s="70">
        <v>167</v>
      </c>
      <c r="C216" s="119" t="s">
        <v>848</v>
      </c>
      <c r="D216" s="120" t="s">
        <v>548</v>
      </c>
      <c r="E216" s="120" t="s">
        <v>548</v>
      </c>
      <c r="F216" s="120" t="s">
        <v>548</v>
      </c>
      <c r="G216" s="72"/>
      <c r="H216" s="72">
        <v>10</v>
      </c>
      <c r="I216" s="72">
        <v>0</v>
      </c>
      <c r="J216" s="72">
        <f t="shared" si="279"/>
        <v>3.666666666666667</v>
      </c>
      <c r="K216" s="120">
        <v>0</v>
      </c>
      <c r="L216" s="72">
        <v>4</v>
      </c>
      <c r="M216" s="83">
        <v>250</v>
      </c>
      <c r="N216" s="74">
        <f t="shared" si="266"/>
        <v>1000</v>
      </c>
      <c r="O216" s="69">
        <f t="shared" si="271"/>
        <v>1</v>
      </c>
      <c r="P216" s="74">
        <f t="shared" si="272"/>
        <v>250</v>
      </c>
      <c r="Q216" s="69">
        <f t="shared" si="273"/>
        <v>1</v>
      </c>
      <c r="R216" s="74">
        <f t="shared" si="274"/>
        <v>250</v>
      </c>
      <c r="S216" s="69">
        <f t="shared" si="275"/>
        <v>1</v>
      </c>
      <c r="T216" s="86">
        <f t="shared" si="276"/>
        <v>250</v>
      </c>
      <c r="U216" s="69">
        <f t="shared" si="277"/>
        <v>1</v>
      </c>
      <c r="V216" s="74">
        <f t="shared" si="278"/>
        <v>250</v>
      </c>
      <c r="W216" s="75"/>
    </row>
    <row r="217" spans="1:23" ht="16" customHeight="1" x14ac:dyDescent="0.3">
      <c r="A217" s="69">
        <v>10945</v>
      </c>
      <c r="B217" s="70">
        <v>168</v>
      </c>
      <c r="C217" s="119" t="s">
        <v>849</v>
      </c>
      <c r="D217" s="120" t="s">
        <v>548</v>
      </c>
      <c r="E217" s="120" t="s">
        <v>548</v>
      </c>
      <c r="F217" s="120" t="s">
        <v>548</v>
      </c>
      <c r="G217" s="72"/>
      <c r="H217" s="72">
        <v>10</v>
      </c>
      <c r="I217" s="72">
        <v>0</v>
      </c>
      <c r="J217" s="72">
        <f t="shared" si="279"/>
        <v>3.666666666666667</v>
      </c>
      <c r="K217" s="120">
        <v>0</v>
      </c>
      <c r="L217" s="72">
        <v>4</v>
      </c>
      <c r="M217" s="83">
        <v>250</v>
      </c>
      <c r="N217" s="74">
        <f t="shared" si="266"/>
        <v>1000</v>
      </c>
      <c r="O217" s="69">
        <f t="shared" si="271"/>
        <v>1</v>
      </c>
      <c r="P217" s="74">
        <f t="shared" si="272"/>
        <v>250</v>
      </c>
      <c r="Q217" s="69">
        <f t="shared" si="273"/>
        <v>1</v>
      </c>
      <c r="R217" s="74">
        <f t="shared" si="274"/>
        <v>250</v>
      </c>
      <c r="S217" s="69">
        <f t="shared" si="275"/>
        <v>1</v>
      </c>
      <c r="T217" s="86">
        <f t="shared" si="276"/>
        <v>250</v>
      </c>
      <c r="U217" s="69">
        <f t="shared" si="277"/>
        <v>1</v>
      </c>
      <c r="V217" s="74">
        <f t="shared" si="278"/>
        <v>250</v>
      </c>
      <c r="W217" s="75"/>
    </row>
    <row r="218" spans="1:23" ht="16" customHeight="1" x14ac:dyDescent="0.3">
      <c r="A218" s="69">
        <v>10945</v>
      </c>
      <c r="B218" s="70">
        <v>169</v>
      </c>
      <c r="C218" s="119" t="s">
        <v>850</v>
      </c>
      <c r="D218" s="120" t="s">
        <v>548</v>
      </c>
      <c r="E218" s="120" t="s">
        <v>548</v>
      </c>
      <c r="F218" s="120" t="s">
        <v>548</v>
      </c>
      <c r="G218" s="72"/>
      <c r="H218" s="72">
        <v>10</v>
      </c>
      <c r="I218" s="72">
        <v>0</v>
      </c>
      <c r="J218" s="72">
        <f t="shared" si="279"/>
        <v>3.666666666666667</v>
      </c>
      <c r="K218" s="120">
        <v>0</v>
      </c>
      <c r="L218" s="72">
        <v>4</v>
      </c>
      <c r="M218" s="83">
        <v>250</v>
      </c>
      <c r="N218" s="74">
        <f t="shared" si="266"/>
        <v>1000</v>
      </c>
      <c r="O218" s="69">
        <f t="shared" si="271"/>
        <v>1</v>
      </c>
      <c r="P218" s="74">
        <f t="shared" si="272"/>
        <v>250</v>
      </c>
      <c r="Q218" s="69">
        <f t="shared" si="273"/>
        <v>1</v>
      </c>
      <c r="R218" s="74">
        <f t="shared" si="274"/>
        <v>250</v>
      </c>
      <c r="S218" s="69">
        <f t="shared" si="275"/>
        <v>1</v>
      </c>
      <c r="T218" s="86">
        <f t="shared" si="276"/>
        <v>250</v>
      </c>
      <c r="U218" s="69">
        <f t="shared" si="277"/>
        <v>1</v>
      </c>
      <c r="V218" s="74">
        <f t="shared" si="278"/>
        <v>250</v>
      </c>
      <c r="W218" s="75"/>
    </row>
    <row r="219" spans="1:23" ht="16" customHeight="1" x14ac:dyDescent="0.3">
      <c r="A219" s="69">
        <v>10945</v>
      </c>
      <c r="B219" s="70">
        <v>170</v>
      </c>
      <c r="C219" s="119" t="s">
        <v>851</v>
      </c>
      <c r="D219" s="120" t="s">
        <v>548</v>
      </c>
      <c r="E219" s="120" t="s">
        <v>548</v>
      </c>
      <c r="F219" s="120" t="s">
        <v>548</v>
      </c>
      <c r="G219" s="72"/>
      <c r="H219" s="72">
        <v>10</v>
      </c>
      <c r="I219" s="72">
        <v>0</v>
      </c>
      <c r="J219" s="72">
        <f t="shared" si="279"/>
        <v>3.666666666666667</v>
      </c>
      <c r="K219" s="120">
        <v>0</v>
      </c>
      <c r="L219" s="72">
        <v>4</v>
      </c>
      <c r="M219" s="83">
        <v>250</v>
      </c>
      <c r="N219" s="74">
        <f t="shared" si="266"/>
        <v>1000</v>
      </c>
      <c r="O219" s="69">
        <f t="shared" si="271"/>
        <v>1</v>
      </c>
      <c r="P219" s="74">
        <f t="shared" si="272"/>
        <v>250</v>
      </c>
      <c r="Q219" s="69">
        <f t="shared" si="273"/>
        <v>1</v>
      </c>
      <c r="R219" s="74">
        <f t="shared" si="274"/>
        <v>250</v>
      </c>
      <c r="S219" s="69">
        <f t="shared" si="275"/>
        <v>1</v>
      </c>
      <c r="T219" s="86">
        <f t="shared" si="276"/>
        <v>250</v>
      </c>
      <c r="U219" s="69">
        <f t="shared" si="277"/>
        <v>1</v>
      </c>
      <c r="V219" s="74">
        <f t="shared" si="278"/>
        <v>250</v>
      </c>
      <c r="W219" s="75"/>
    </row>
    <row r="220" spans="1:23" ht="16" customHeight="1" x14ac:dyDescent="0.3">
      <c r="A220" s="69">
        <v>10945</v>
      </c>
      <c r="B220" s="70">
        <v>171</v>
      </c>
      <c r="C220" s="119" t="s">
        <v>852</v>
      </c>
      <c r="D220" s="120" t="s">
        <v>548</v>
      </c>
      <c r="E220" s="120" t="s">
        <v>548</v>
      </c>
      <c r="F220" s="120" t="s">
        <v>548</v>
      </c>
      <c r="G220" s="72"/>
      <c r="H220" s="72">
        <v>10</v>
      </c>
      <c r="I220" s="72">
        <v>0</v>
      </c>
      <c r="J220" s="72">
        <f t="shared" si="279"/>
        <v>3.666666666666667</v>
      </c>
      <c r="K220" s="120">
        <v>0</v>
      </c>
      <c r="L220" s="72">
        <v>4</v>
      </c>
      <c r="M220" s="83">
        <v>250</v>
      </c>
      <c r="N220" s="74">
        <f t="shared" si="266"/>
        <v>1000</v>
      </c>
      <c r="O220" s="69">
        <f t="shared" si="271"/>
        <v>1</v>
      </c>
      <c r="P220" s="74">
        <f t="shared" si="272"/>
        <v>250</v>
      </c>
      <c r="Q220" s="69">
        <f t="shared" si="273"/>
        <v>1</v>
      </c>
      <c r="R220" s="74">
        <f t="shared" si="274"/>
        <v>250</v>
      </c>
      <c r="S220" s="69">
        <f t="shared" si="275"/>
        <v>1</v>
      </c>
      <c r="T220" s="86">
        <f t="shared" si="276"/>
        <v>250</v>
      </c>
      <c r="U220" s="69">
        <f t="shared" si="277"/>
        <v>1</v>
      </c>
      <c r="V220" s="74">
        <f t="shared" si="278"/>
        <v>250</v>
      </c>
      <c r="W220" s="75"/>
    </row>
    <row r="221" spans="1:23" ht="16" customHeight="1" x14ac:dyDescent="0.3">
      <c r="A221" s="69">
        <v>10945</v>
      </c>
      <c r="B221" s="70">
        <v>172</v>
      </c>
      <c r="C221" s="119" t="s">
        <v>853</v>
      </c>
      <c r="D221" s="120" t="s">
        <v>548</v>
      </c>
      <c r="E221" s="120" t="s">
        <v>548</v>
      </c>
      <c r="F221" s="120" t="s">
        <v>548</v>
      </c>
      <c r="G221" s="72"/>
      <c r="H221" s="72">
        <v>10</v>
      </c>
      <c r="I221" s="72">
        <v>0</v>
      </c>
      <c r="J221" s="72">
        <f t="shared" si="279"/>
        <v>3.666666666666667</v>
      </c>
      <c r="K221" s="120">
        <v>0</v>
      </c>
      <c r="L221" s="72">
        <v>4</v>
      </c>
      <c r="M221" s="83">
        <v>250</v>
      </c>
      <c r="N221" s="74">
        <f t="shared" si="266"/>
        <v>1000</v>
      </c>
      <c r="O221" s="69">
        <f t="shared" si="271"/>
        <v>1</v>
      </c>
      <c r="P221" s="74">
        <f t="shared" si="272"/>
        <v>250</v>
      </c>
      <c r="Q221" s="69">
        <f t="shared" si="273"/>
        <v>1</v>
      </c>
      <c r="R221" s="74">
        <f t="shared" si="274"/>
        <v>250</v>
      </c>
      <c r="S221" s="69">
        <f t="shared" si="275"/>
        <v>1</v>
      </c>
      <c r="T221" s="86">
        <f t="shared" si="276"/>
        <v>250</v>
      </c>
      <c r="U221" s="69">
        <f t="shared" si="277"/>
        <v>1</v>
      </c>
      <c r="V221" s="74">
        <f t="shared" si="278"/>
        <v>250</v>
      </c>
      <c r="W221" s="75"/>
    </row>
    <row r="222" spans="1:23" ht="16" customHeight="1" x14ac:dyDescent="0.3">
      <c r="A222" s="69">
        <v>10945</v>
      </c>
      <c r="B222" s="70">
        <v>173</v>
      </c>
      <c r="C222" s="119" t="s">
        <v>854</v>
      </c>
      <c r="D222" s="120" t="s">
        <v>548</v>
      </c>
      <c r="E222" s="120" t="s">
        <v>548</v>
      </c>
      <c r="F222" s="120" t="s">
        <v>548</v>
      </c>
      <c r="G222" s="72"/>
      <c r="H222" s="72">
        <v>10</v>
      </c>
      <c r="I222" s="72">
        <v>0</v>
      </c>
      <c r="J222" s="72">
        <f t="shared" si="279"/>
        <v>3.666666666666667</v>
      </c>
      <c r="K222" s="120">
        <v>0</v>
      </c>
      <c r="L222" s="72">
        <v>4</v>
      </c>
      <c r="M222" s="83">
        <v>250</v>
      </c>
      <c r="N222" s="74">
        <f t="shared" si="266"/>
        <v>1000</v>
      </c>
      <c r="O222" s="69">
        <f t="shared" si="271"/>
        <v>1</v>
      </c>
      <c r="P222" s="74">
        <f t="shared" si="272"/>
        <v>250</v>
      </c>
      <c r="Q222" s="69">
        <f t="shared" si="273"/>
        <v>1</v>
      </c>
      <c r="R222" s="74">
        <f t="shared" si="274"/>
        <v>250</v>
      </c>
      <c r="S222" s="69">
        <f t="shared" si="275"/>
        <v>1</v>
      </c>
      <c r="T222" s="86">
        <f t="shared" si="276"/>
        <v>250</v>
      </c>
      <c r="U222" s="69">
        <f t="shared" si="277"/>
        <v>1</v>
      </c>
      <c r="V222" s="74">
        <f t="shared" si="278"/>
        <v>250</v>
      </c>
      <c r="W222" s="75"/>
    </row>
    <row r="223" spans="1:23" ht="16" customHeight="1" x14ac:dyDescent="0.3">
      <c r="A223" s="69">
        <v>10945</v>
      </c>
      <c r="B223" s="70">
        <v>174</v>
      </c>
      <c r="C223" s="38" t="s">
        <v>610</v>
      </c>
      <c r="D223" s="70" t="s">
        <v>452</v>
      </c>
      <c r="E223" s="70" t="s">
        <v>452</v>
      </c>
      <c r="F223" s="70" t="s">
        <v>452</v>
      </c>
      <c r="G223" s="72">
        <v>450</v>
      </c>
      <c r="H223" s="72">
        <v>280</v>
      </c>
      <c r="I223" s="72">
        <v>320</v>
      </c>
      <c r="J223" s="72">
        <f t="shared" si="279"/>
        <v>385.00000000000006</v>
      </c>
      <c r="K223" s="72">
        <v>0</v>
      </c>
      <c r="L223" s="72">
        <v>200</v>
      </c>
      <c r="M223" s="73">
        <v>185</v>
      </c>
      <c r="N223" s="15">
        <f t="shared" si="266"/>
        <v>37000</v>
      </c>
      <c r="O223" s="69">
        <f t="shared" ref="O223:O228" si="280">L223/4</f>
        <v>50</v>
      </c>
      <c r="P223" s="74">
        <f t="shared" si="267"/>
        <v>9250</v>
      </c>
      <c r="Q223" s="69">
        <f t="shared" ref="Q223:Q228" si="281">L223/4</f>
        <v>50</v>
      </c>
      <c r="R223" s="74">
        <f t="shared" si="268"/>
        <v>9250</v>
      </c>
      <c r="S223" s="69">
        <f t="shared" ref="S223:S228" si="282">L223/4</f>
        <v>50</v>
      </c>
      <c r="T223" s="86">
        <f t="shared" si="269"/>
        <v>9250</v>
      </c>
      <c r="U223" s="69">
        <f t="shared" ref="U223:U228" si="283">L223/4</f>
        <v>50</v>
      </c>
      <c r="V223" s="74">
        <f t="shared" si="270"/>
        <v>9250</v>
      </c>
      <c r="W223" s="75"/>
    </row>
    <row r="224" spans="1:23" ht="17.5" customHeight="1" x14ac:dyDescent="0.3">
      <c r="A224" s="69">
        <v>10945</v>
      </c>
      <c r="B224" s="70">
        <v>175</v>
      </c>
      <c r="C224" s="65" t="s">
        <v>1167</v>
      </c>
      <c r="D224" s="70" t="s">
        <v>445</v>
      </c>
      <c r="E224" s="70" t="s">
        <v>445</v>
      </c>
      <c r="F224" s="70" t="s">
        <v>445</v>
      </c>
      <c r="G224" s="72">
        <v>8</v>
      </c>
      <c r="H224" s="72">
        <v>16</v>
      </c>
      <c r="I224" s="72">
        <v>23</v>
      </c>
      <c r="J224" s="72">
        <f>(G224+H224+I224)/3*1.1</f>
        <v>17.233333333333334</v>
      </c>
      <c r="K224" s="72">
        <v>1</v>
      </c>
      <c r="L224" s="72">
        <v>16</v>
      </c>
      <c r="M224" s="83">
        <v>390</v>
      </c>
      <c r="N224" s="74">
        <f t="shared" si="266"/>
        <v>6240</v>
      </c>
      <c r="O224" s="69">
        <f t="shared" si="280"/>
        <v>4</v>
      </c>
      <c r="P224" s="74">
        <f t="shared" si="267"/>
        <v>1560</v>
      </c>
      <c r="Q224" s="69">
        <f t="shared" si="281"/>
        <v>4</v>
      </c>
      <c r="R224" s="74">
        <f t="shared" si="268"/>
        <v>1560</v>
      </c>
      <c r="S224" s="69">
        <f t="shared" si="282"/>
        <v>4</v>
      </c>
      <c r="T224" s="86">
        <f t="shared" si="269"/>
        <v>1560</v>
      </c>
      <c r="U224" s="69">
        <f t="shared" si="283"/>
        <v>4</v>
      </c>
      <c r="V224" s="74">
        <f t="shared" si="270"/>
        <v>1560</v>
      </c>
      <c r="W224" s="75"/>
    </row>
    <row r="225" spans="1:26" ht="17.5" customHeight="1" x14ac:dyDescent="0.3">
      <c r="A225" s="69">
        <v>10945</v>
      </c>
      <c r="B225" s="70">
        <v>176</v>
      </c>
      <c r="C225" s="65" t="s">
        <v>1168</v>
      </c>
      <c r="D225" s="70" t="s">
        <v>445</v>
      </c>
      <c r="E225" s="70" t="s">
        <v>445</v>
      </c>
      <c r="F225" s="70" t="s">
        <v>445</v>
      </c>
      <c r="G225" s="72">
        <v>20</v>
      </c>
      <c r="H225" s="72">
        <v>4</v>
      </c>
      <c r="I225" s="72">
        <v>12</v>
      </c>
      <c r="J225" s="72">
        <f>(G225+H225+I225)/3*1.1</f>
        <v>13.200000000000001</v>
      </c>
      <c r="K225" s="72">
        <v>1</v>
      </c>
      <c r="L225" s="72">
        <v>12</v>
      </c>
      <c r="M225" s="83">
        <v>600</v>
      </c>
      <c r="N225" s="74">
        <f t="shared" si="266"/>
        <v>7200</v>
      </c>
      <c r="O225" s="69">
        <f t="shared" si="280"/>
        <v>3</v>
      </c>
      <c r="P225" s="74">
        <f t="shared" si="267"/>
        <v>1800</v>
      </c>
      <c r="Q225" s="69">
        <f t="shared" si="281"/>
        <v>3</v>
      </c>
      <c r="R225" s="74">
        <f t="shared" si="268"/>
        <v>1800</v>
      </c>
      <c r="S225" s="69">
        <f t="shared" si="282"/>
        <v>3</v>
      </c>
      <c r="T225" s="86">
        <f t="shared" si="269"/>
        <v>1800</v>
      </c>
      <c r="U225" s="69">
        <f t="shared" si="283"/>
        <v>3</v>
      </c>
      <c r="V225" s="74">
        <f t="shared" si="270"/>
        <v>1800</v>
      </c>
      <c r="W225" s="75"/>
    </row>
    <row r="226" spans="1:26" ht="17.5" customHeight="1" x14ac:dyDescent="0.3">
      <c r="A226" s="69">
        <v>10945</v>
      </c>
      <c r="B226" s="70">
        <v>177</v>
      </c>
      <c r="C226" s="65" t="s">
        <v>1169</v>
      </c>
      <c r="D226" s="70" t="s">
        <v>445</v>
      </c>
      <c r="E226" s="70" t="s">
        <v>445</v>
      </c>
      <c r="F226" s="70" t="s">
        <v>445</v>
      </c>
      <c r="G226" s="72">
        <v>18</v>
      </c>
      <c r="H226" s="72">
        <v>11</v>
      </c>
      <c r="I226" s="72">
        <v>13</v>
      </c>
      <c r="J226" s="72">
        <f t="shared" ref="J226:J228" si="284">(G226+H226+I226)/3*1.1</f>
        <v>15.400000000000002</v>
      </c>
      <c r="K226" s="72">
        <v>1</v>
      </c>
      <c r="L226" s="72">
        <v>16</v>
      </c>
      <c r="M226" s="83">
        <v>750</v>
      </c>
      <c r="N226" s="74">
        <f t="shared" si="266"/>
        <v>12000</v>
      </c>
      <c r="O226" s="69">
        <f t="shared" si="280"/>
        <v>4</v>
      </c>
      <c r="P226" s="74">
        <f t="shared" si="267"/>
        <v>3000</v>
      </c>
      <c r="Q226" s="69">
        <f t="shared" si="281"/>
        <v>4</v>
      </c>
      <c r="R226" s="74">
        <f t="shared" si="268"/>
        <v>3000</v>
      </c>
      <c r="S226" s="69">
        <f t="shared" si="282"/>
        <v>4</v>
      </c>
      <c r="T226" s="86">
        <f t="shared" si="269"/>
        <v>3000</v>
      </c>
      <c r="U226" s="69">
        <f t="shared" si="283"/>
        <v>4</v>
      </c>
      <c r="V226" s="74">
        <f t="shared" si="270"/>
        <v>3000</v>
      </c>
      <c r="W226" s="75"/>
    </row>
    <row r="227" spans="1:26" ht="17.5" customHeight="1" x14ac:dyDescent="0.3">
      <c r="A227" s="69">
        <v>10945</v>
      </c>
      <c r="B227" s="70">
        <v>178</v>
      </c>
      <c r="C227" s="65" t="s">
        <v>1170</v>
      </c>
      <c r="D227" s="70" t="s">
        <v>445</v>
      </c>
      <c r="E227" s="70" t="s">
        <v>445</v>
      </c>
      <c r="F227" s="70" t="s">
        <v>445</v>
      </c>
      <c r="G227" s="72">
        <v>8</v>
      </c>
      <c r="H227" s="72">
        <v>9</v>
      </c>
      <c r="I227" s="72">
        <v>12</v>
      </c>
      <c r="J227" s="72">
        <f t="shared" si="284"/>
        <v>10.633333333333333</v>
      </c>
      <c r="K227" s="72">
        <v>1</v>
      </c>
      <c r="L227" s="72">
        <v>12</v>
      </c>
      <c r="M227" s="83">
        <v>1180</v>
      </c>
      <c r="N227" s="74">
        <f t="shared" si="266"/>
        <v>14160</v>
      </c>
      <c r="O227" s="69">
        <f t="shared" si="280"/>
        <v>3</v>
      </c>
      <c r="P227" s="74">
        <f t="shared" si="267"/>
        <v>3540</v>
      </c>
      <c r="Q227" s="69">
        <f t="shared" si="281"/>
        <v>3</v>
      </c>
      <c r="R227" s="74">
        <f t="shared" si="268"/>
        <v>3540</v>
      </c>
      <c r="S227" s="69">
        <f t="shared" si="282"/>
        <v>3</v>
      </c>
      <c r="T227" s="86">
        <f t="shared" si="269"/>
        <v>3540</v>
      </c>
      <c r="U227" s="69">
        <f t="shared" si="283"/>
        <v>3</v>
      </c>
      <c r="V227" s="74">
        <f t="shared" si="270"/>
        <v>3540</v>
      </c>
      <c r="W227" s="75"/>
    </row>
    <row r="228" spans="1:26" ht="17.5" customHeight="1" x14ac:dyDescent="0.3">
      <c r="A228" s="69">
        <v>10945</v>
      </c>
      <c r="B228" s="70">
        <v>179</v>
      </c>
      <c r="C228" s="65" t="s">
        <v>1171</v>
      </c>
      <c r="D228" s="70" t="s">
        <v>445</v>
      </c>
      <c r="E228" s="70" t="s">
        <v>445</v>
      </c>
      <c r="F228" s="70" t="s">
        <v>445</v>
      </c>
      <c r="G228" s="72">
        <v>6</v>
      </c>
      <c r="H228" s="72">
        <v>4</v>
      </c>
      <c r="I228" s="72">
        <v>8</v>
      </c>
      <c r="J228" s="72">
        <f t="shared" si="284"/>
        <v>6.6000000000000005</v>
      </c>
      <c r="K228" s="72">
        <v>1</v>
      </c>
      <c r="L228" s="72">
        <v>8</v>
      </c>
      <c r="M228" s="83">
        <v>1540</v>
      </c>
      <c r="N228" s="74">
        <f t="shared" si="266"/>
        <v>12320</v>
      </c>
      <c r="O228" s="69">
        <f t="shared" si="280"/>
        <v>2</v>
      </c>
      <c r="P228" s="74">
        <f t="shared" si="267"/>
        <v>3080</v>
      </c>
      <c r="Q228" s="69">
        <f t="shared" si="281"/>
        <v>2</v>
      </c>
      <c r="R228" s="74">
        <f t="shared" si="268"/>
        <v>3080</v>
      </c>
      <c r="S228" s="69">
        <f t="shared" si="282"/>
        <v>2</v>
      </c>
      <c r="T228" s="86">
        <f t="shared" si="269"/>
        <v>3080</v>
      </c>
      <c r="U228" s="69">
        <f t="shared" si="283"/>
        <v>2</v>
      </c>
      <c r="V228" s="74">
        <f t="shared" si="270"/>
        <v>3080</v>
      </c>
      <c r="W228" s="75"/>
    </row>
    <row r="229" spans="1:26" ht="17.5" customHeight="1" x14ac:dyDescent="0.3">
      <c r="A229" s="69">
        <v>10945</v>
      </c>
      <c r="B229" s="70">
        <v>180</v>
      </c>
      <c r="C229" s="65" t="s">
        <v>1166</v>
      </c>
      <c r="D229" s="70" t="s">
        <v>445</v>
      </c>
      <c r="E229" s="70" t="s">
        <v>445</v>
      </c>
      <c r="F229" s="70" t="s">
        <v>445</v>
      </c>
      <c r="G229" s="72"/>
      <c r="H229" s="72">
        <v>1</v>
      </c>
      <c r="I229" s="72">
        <v>2</v>
      </c>
      <c r="J229" s="72">
        <f>(G229+H229+I229)/1*1.1</f>
        <v>3.3000000000000003</v>
      </c>
      <c r="K229" s="72">
        <v>1</v>
      </c>
      <c r="L229" s="72">
        <v>2</v>
      </c>
      <c r="M229" s="83">
        <v>1540</v>
      </c>
      <c r="N229" s="74">
        <f t="shared" si="266"/>
        <v>3080</v>
      </c>
      <c r="O229" s="69">
        <v>0</v>
      </c>
      <c r="P229" s="74">
        <f t="shared" si="267"/>
        <v>0</v>
      </c>
      <c r="Q229" s="69">
        <v>1</v>
      </c>
      <c r="R229" s="74">
        <f t="shared" si="268"/>
        <v>1540</v>
      </c>
      <c r="S229" s="69">
        <v>1</v>
      </c>
      <c r="T229" s="86">
        <f t="shared" si="269"/>
        <v>1540</v>
      </c>
      <c r="U229" s="69">
        <v>0</v>
      </c>
      <c r="V229" s="74">
        <f t="shared" si="270"/>
        <v>0</v>
      </c>
      <c r="W229" s="75"/>
    </row>
    <row r="230" spans="1:26" ht="14" customHeight="1" x14ac:dyDescent="0.3">
      <c r="A230" s="95"/>
      <c r="B230" s="96"/>
      <c r="C230" s="97"/>
      <c r="D230" s="96"/>
      <c r="E230" s="96"/>
      <c r="F230" s="96"/>
      <c r="G230" s="99"/>
      <c r="H230" s="99"/>
      <c r="I230" s="99"/>
      <c r="J230" s="99"/>
      <c r="K230" s="99"/>
      <c r="L230" s="99"/>
      <c r="M230" s="236"/>
      <c r="N230" s="101"/>
      <c r="O230" s="95"/>
      <c r="P230" s="101"/>
      <c r="Q230" s="95"/>
      <c r="R230" s="101"/>
      <c r="S230" s="95"/>
      <c r="T230" s="235"/>
      <c r="U230" s="95"/>
      <c r="V230" s="101"/>
      <c r="W230" s="103"/>
    </row>
    <row r="231" spans="1:26" s="123" customFormat="1" ht="12.5" customHeight="1" x14ac:dyDescent="0.35">
      <c r="B231" s="24"/>
      <c r="C231" s="142" t="s">
        <v>577</v>
      </c>
      <c r="D231" s="142"/>
      <c r="E231" s="142"/>
      <c r="F231" s="26"/>
      <c r="G231" s="127"/>
      <c r="H231" s="127" t="s">
        <v>577</v>
      </c>
      <c r="I231" s="26"/>
      <c r="J231" s="142"/>
      <c r="K231" s="142"/>
      <c r="L231" s="24"/>
      <c r="M231" s="26"/>
      <c r="N231" s="26" t="s">
        <v>577</v>
      </c>
      <c r="O231" s="26"/>
      <c r="P231" s="26"/>
      <c r="Q231" s="24"/>
      <c r="R231" s="27"/>
      <c r="S231" s="28" t="s">
        <v>577</v>
      </c>
      <c r="T231" s="28"/>
      <c r="U231" s="28"/>
      <c r="V231" s="28"/>
      <c r="W231" s="28"/>
      <c r="X231" s="28"/>
      <c r="Y231" s="28"/>
      <c r="Z231" s="24"/>
    </row>
    <row r="232" spans="1:26" s="140" customFormat="1" ht="16" customHeight="1" x14ac:dyDescent="0.35">
      <c r="C232" s="140" t="s">
        <v>578</v>
      </c>
      <c r="E232" s="134"/>
      <c r="F232" s="132"/>
      <c r="G232" s="132"/>
      <c r="H232" s="132" t="s">
        <v>789</v>
      </c>
      <c r="I232" s="132"/>
      <c r="M232" s="132"/>
      <c r="N232" s="132" t="s">
        <v>790</v>
      </c>
      <c r="O232" s="132"/>
      <c r="P232" s="132"/>
      <c r="S232" s="133" t="s">
        <v>688</v>
      </c>
      <c r="T232" s="133"/>
      <c r="U232" s="133"/>
      <c r="V232" s="133"/>
      <c r="W232" s="133"/>
      <c r="X232" s="133"/>
      <c r="Y232" s="133"/>
    </row>
    <row r="233" spans="1:26" s="140" customFormat="1" ht="16" customHeight="1" x14ac:dyDescent="0.35">
      <c r="C233" s="140" t="s">
        <v>614</v>
      </c>
      <c r="E233" s="134"/>
      <c r="F233" s="132"/>
      <c r="G233" s="132"/>
      <c r="H233" s="132" t="s">
        <v>686</v>
      </c>
      <c r="I233" s="132"/>
      <c r="M233" s="132"/>
      <c r="N233" s="132" t="s">
        <v>615</v>
      </c>
      <c r="O233" s="132"/>
      <c r="P233" s="132"/>
      <c r="S233" s="133" t="s">
        <v>616</v>
      </c>
      <c r="T233" s="133"/>
      <c r="U233" s="133"/>
      <c r="V233" s="133"/>
      <c r="W233" s="133"/>
      <c r="X233" s="133"/>
      <c r="Y233" s="133"/>
    </row>
    <row r="234" spans="1:26" s="140" customFormat="1" ht="16" customHeight="1" x14ac:dyDescent="0.35">
      <c r="C234" s="140" t="s">
        <v>677</v>
      </c>
      <c r="E234" s="134"/>
      <c r="F234" s="132"/>
      <c r="G234" s="132"/>
      <c r="H234" s="132" t="s">
        <v>687</v>
      </c>
      <c r="I234" s="132"/>
      <c r="M234" s="132"/>
      <c r="N234" s="132" t="s">
        <v>86</v>
      </c>
      <c r="O234" s="132"/>
      <c r="P234" s="132"/>
      <c r="S234" s="133" t="s">
        <v>87</v>
      </c>
      <c r="T234" s="133"/>
      <c r="U234" s="133"/>
      <c r="V234" s="133"/>
      <c r="W234" s="133"/>
      <c r="X234" s="133"/>
      <c r="Y234" s="133"/>
    </row>
    <row r="235" spans="1:26" s="144" customFormat="1" ht="16" customHeight="1" x14ac:dyDescent="0.3">
      <c r="A235" s="372" t="s">
        <v>1163</v>
      </c>
      <c r="B235" s="372"/>
      <c r="C235" s="372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372"/>
      <c r="O235" s="372"/>
      <c r="P235" s="372"/>
      <c r="Q235" s="372"/>
      <c r="R235" s="372"/>
      <c r="S235" s="372"/>
      <c r="T235" s="372"/>
      <c r="U235" s="372"/>
      <c r="V235" s="372"/>
      <c r="W235" s="372"/>
      <c r="X235" s="67"/>
      <c r="Y235" s="67"/>
    </row>
    <row r="236" spans="1:26" s="144" customFormat="1" ht="16" customHeight="1" x14ac:dyDescent="0.3">
      <c r="A236" s="371" t="s">
        <v>617</v>
      </c>
      <c r="B236" s="371"/>
      <c r="C236" s="371"/>
      <c r="D236" s="371"/>
      <c r="E236" s="371"/>
      <c r="F236" s="371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  <c r="Q236" s="371"/>
      <c r="R236" s="371"/>
      <c r="S236" s="371"/>
      <c r="T236" s="371"/>
      <c r="U236" s="371"/>
      <c r="V236" s="371"/>
      <c r="W236" s="371"/>
      <c r="X236" s="67"/>
      <c r="Y236" s="67"/>
    </row>
    <row r="237" spans="1:26" s="61" customFormat="1" ht="16" customHeight="1" x14ac:dyDescent="0.3">
      <c r="A237" s="337" t="s">
        <v>13</v>
      </c>
      <c r="B237" s="358" t="s">
        <v>12</v>
      </c>
      <c r="C237" s="359" t="s">
        <v>437</v>
      </c>
      <c r="D237" s="360" t="s">
        <v>16</v>
      </c>
      <c r="E237" s="360" t="s">
        <v>17</v>
      </c>
      <c r="F237" s="360" t="s">
        <v>18</v>
      </c>
      <c r="G237" s="363" t="s">
        <v>19</v>
      </c>
      <c r="H237" s="364"/>
      <c r="I237" s="365"/>
      <c r="J237" s="361" t="s">
        <v>1161</v>
      </c>
      <c r="K237" s="366" t="s">
        <v>20</v>
      </c>
      <c r="L237" s="361" t="s">
        <v>1162</v>
      </c>
      <c r="M237" s="367" t="s">
        <v>21</v>
      </c>
      <c r="N237" s="369" t="s">
        <v>22</v>
      </c>
      <c r="O237" s="337" t="s">
        <v>23</v>
      </c>
      <c r="P237" s="337"/>
      <c r="Q237" s="337" t="s">
        <v>24</v>
      </c>
      <c r="R237" s="337"/>
      <c r="S237" s="357" t="s">
        <v>25</v>
      </c>
      <c r="T237" s="357"/>
      <c r="U237" s="337" t="s">
        <v>26</v>
      </c>
      <c r="V237" s="337"/>
      <c r="W237" s="6" t="s">
        <v>27</v>
      </c>
    </row>
    <row r="238" spans="1:26" s="61" customFormat="1" ht="16" customHeight="1" x14ac:dyDescent="0.3">
      <c r="A238" s="337"/>
      <c r="B238" s="358"/>
      <c r="C238" s="359"/>
      <c r="D238" s="360"/>
      <c r="E238" s="360"/>
      <c r="F238" s="360"/>
      <c r="G238" s="145" t="s">
        <v>619</v>
      </c>
      <c r="H238" s="145" t="s">
        <v>788</v>
      </c>
      <c r="I238" s="145" t="s">
        <v>1164</v>
      </c>
      <c r="J238" s="362"/>
      <c r="K238" s="366"/>
      <c r="L238" s="362"/>
      <c r="M238" s="368"/>
      <c r="N238" s="370"/>
      <c r="O238" s="138" t="s">
        <v>28</v>
      </c>
      <c r="P238" s="143" t="s">
        <v>29</v>
      </c>
      <c r="Q238" s="138" t="s">
        <v>28</v>
      </c>
      <c r="R238" s="143" t="s">
        <v>29</v>
      </c>
      <c r="S238" s="138" t="s">
        <v>28</v>
      </c>
      <c r="T238" s="138" t="s">
        <v>29</v>
      </c>
      <c r="U238" s="138" t="s">
        <v>28</v>
      </c>
      <c r="V238" s="143" t="s">
        <v>29</v>
      </c>
      <c r="W238" s="6"/>
    </row>
    <row r="239" spans="1:26" ht="17.5" customHeight="1" x14ac:dyDescent="0.3">
      <c r="A239" s="69">
        <v>10945</v>
      </c>
      <c r="B239" s="70">
        <v>181</v>
      </c>
      <c r="C239" s="65" t="s">
        <v>561</v>
      </c>
      <c r="D239" s="70" t="s">
        <v>494</v>
      </c>
      <c r="E239" s="70" t="s">
        <v>562</v>
      </c>
      <c r="F239" s="70" t="s">
        <v>424</v>
      </c>
      <c r="G239" s="72">
        <v>13</v>
      </c>
      <c r="H239" s="72">
        <v>11</v>
      </c>
      <c r="I239" s="72">
        <v>14</v>
      </c>
      <c r="J239" s="72">
        <f t="shared" ref="J239" si="285">(G239+H239+I239)/3*1.1</f>
        <v>13.933333333333334</v>
      </c>
      <c r="K239" s="72">
        <v>40</v>
      </c>
      <c r="L239" s="72">
        <v>0</v>
      </c>
      <c r="M239" s="83">
        <v>230</v>
      </c>
      <c r="N239" s="74">
        <f t="shared" ref="N239" si="286">L239*M239</f>
        <v>0</v>
      </c>
      <c r="O239" s="69">
        <v>0</v>
      </c>
      <c r="P239" s="74">
        <f t="shared" ref="P239" si="287">M239*O239</f>
        <v>0</v>
      </c>
      <c r="Q239" s="69">
        <v>0</v>
      </c>
      <c r="R239" s="74">
        <f t="shared" ref="R239" si="288">M239*Q239</f>
        <v>0</v>
      </c>
      <c r="S239" s="69">
        <v>0</v>
      </c>
      <c r="T239" s="86">
        <f t="shared" ref="T239" si="289">M239*S239</f>
        <v>0</v>
      </c>
      <c r="U239" s="69">
        <v>0</v>
      </c>
      <c r="V239" s="74">
        <f t="shared" ref="V239" si="290">M239*U239</f>
        <v>0</v>
      </c>
      <c r="W239" s="75"/>
    </row>
    <row r="240" spans="1:26" ht="16" customHeight="1" x14ac:dyDescent="0.3">
      <c r="A240" s="69">
        <v>10945</v>
      </c>
      <c r="B240" s="70">
        <v>182</v>
      </c>
      <c r="C240" s="65" t="s">
        <v>563</v>
      </c>
      <c r="D240" s="70" t="s">
        <v>494</v>
      </c>
      <c r="E240" s="70" t="s">
        <v>562</v>
      </c>
      <c r="F240" s="70" t="s">
        <v>424</v>
      </c>
      <c r="G240" s="72">
        <v>27</v>
      </c>
      <c r="H240" s="72">
        <v>40</v>
      </c>
      <c r="I240" s="72">
        <v>31</v>
      </c>
      <c r="J240" s="72">
        <f t="shared" ref="J240:J261" si="291">(G240+H240+I240)/3*1.1</f>
        <v>35.933333333333337</v>
      </c>
      <c r="K240" s="72">
        <v>12</v>
      </c>
      <c r="L240" s="72">
        <v>30</v>
      </c>
      <c r="M240" s="83">
        <v>255</v>
      </c>
      <c r="N240" s="74">
        <f t="shared" ref="N240" si="292">L240*M240</f>
        <v>7650</v>
      </c>
      <c r="O240" s="69">
        <v>0</v>
      </c>
      <c r="P240" s="74">
        <f t="shared" ref="P240" si="293">M240*O240</f>
        <v>0</v>
      </c>
      <c r="Q240" s="69">
        <v>10</v>
      </c>
      <c r="R240" s="74">
        <f t="shared" ref="R240" si="294">M240*Q240</f>
        <v>2550</v>
      </c>
      <c r="S240" s="69">
        <v>10</v>
      </c>
      <c r="T240" s="86">
        <f t="shared" ref="T240" si="295">M240*S240</f>
        <v>2550</v>
      </c>
      <c r="U240" s="69">
        <v>10</v>
      </c>
      <c r="V240" s="74">
        <f t="shared" ref="V240" si="296">M240*U240</f>
        <v>2550</v>
      </c>
      <c r="W240" s="75"/>
    </row>
    <row r="241" spans="1:23" ht="16" customHeight="1" x14ac:dyDescent="0.3">
      <c r="A241" s="69">
        <v>10945</v>
      </c>
      <c r="B241" s="70">
        <v>183</v>
      </c>
      <c r="C241" s="65" t="s">
        <v>565</v>
      </c>
      <c r="D241" s="70" t="s">
        <v>445</v>
      </c>
      <c r="E241" s="70" t="s">
        <v>445</v>
      </c>
      <c r="F241" s="70" t="s">
        <v>445</v>
      </c>
      <c r="G241" s="72">
        <v>7</v>
      </c>
      <c r="H241" s="72">
        <v>30</v>
      </c>
      <c r="I241" s="72">
        <v>72</v>
      </c>
      <c r="J241" s="72">
        <f t="shared" si="291"/>
        <v>39.966666666666676</v>
      </c>
      <c r="K241" s="72">
        <v>24</v>
      </c>
      <c r="L241" s="72">
        <v>20</v>
      </c>
      <c r="M241" s="83">
        <v>50</v>
      </c>
      <c r="N241" s="74">
        <f t="shared" si="266"/>
        <v>1000</v>
      </c>
      <c r="O241" s="69">
        <v>0</v>
      </c>
      <c r="P241" s="74">
        <f t="shared" ref="P241:P243" si="297">M241*O241</f>
        <v>0</v>
      </c>
      <c r="Q241" s="69">
        <v>0</v>
      </c>
      <c r="R241" s="74">
        <f t="shared" si="268"/>
        <v>0</v>
      </c>
      <c r="S241" s="69">
        <v>10</v>
      </c>
      <c r="T241" s="86">
        <f t="shared" si="269"/>
        <v>500</v>
      </c>
      <c r="U241" s="69">
        <v>10</v>
      </c>
      <c r="V241" s="74">
        <f t="shared" si="270"/>
        <v>500</v>
      </c>
      <c r="W241" s="75"/>
    </row>
    <row r="242" spans="1:23" ht="16" customHeight="1" x14ac:dyDescent="0.3">
      <c r="A242" s="69">
        <v>10945</v>
      </c>
      <c r="B242" s="70">
        <v>184</v>
      </c>
      <c r="C242" s="65" t="s">
        <v>566</v>
      </c>
      <c r="D242" s="70" t="s">
        <v>445</v>
      </c>
      <c r="E242" s="70" t="s">
        <v>445</v>
      </c>
      <c r="F242" s="70" t="s">
        <v>445</v>
      </c>
      <c r="G242" s="72">
        <v>29</v>
      </c>
      <c r="H242" s="72">
        <v>100</v>
      </c>
      <c r="I242" s="72">
        <v>101</v>
      </c>
      <c r="J242" s="72">
        <f t="shared" si="291"/>
        <v>84.333333333333343</v>
      </c>
      <c r="K242" s="72">
        <v>12</v>
      </c>
      <c r="L242" s="72">
        <v>80</v>
      </c>
      <c r="M242" s="83">
        <v>60</v>
      </c>
      <c r="N242" s="74">
        <f t="shared" si="266"/>
        <v>4800</v>
      </c>
      <c r="O242" s="69">
        <f t="shared" ref="O242" si="298">L242/4</f>
        <v>20</v>
      </c>
      <c r="P242" s="74">
        <f t="shared" si="297"/>
        <v>1200</v>
      </c>
      <c r="Q242" s="69">
        <f t="shared" ref="Q242" si="299">L242/4</f>
        <v>20</v>
      </c>
      <c r="R242" s="74">
        <f t="shared" si="268"/>
        <v>1200</v>
      </c>
      <c r="S242" s="69">
        <f t="shared" ref="S242" si="300">L242/4</f>
        <v>20</v>
      </c>
      <c r="T242" s="86">
        <f t="shared" si="269"/>
        <v>1200</v>
      </c>
      <c r="U242" s="69">
        <f t="shared" ref="U242" si="301">L242/4</f>
        <v>20</v>
      </c>
      <c r="V242" s="74">
        <f t="shared" si="270"/>
        <v>1200</v>
      </c>
      <c r="W242" s="75"/>
    </row>
    <row r="243" spans="1:23" ht="16" customHeight="1" x14ac:dyDescent="0.3">
      <c r="A243" s="69">
        <v>10945</v>
      </c>
      <c r="B243" s="70">
        <v>185</v>
      </c>
      <c r="C243" s="65" t="s">
        <v>567</v>
      </c>
      <c r="D243" s="70" t="s">
        <v>445</v>
      </c>
      <c r="E243" s="70" t="s">
        <v>445</v>
      </c>
      <c r="F243" s="70" t="s">
        <v>445</v>
      </c>
      <c r="G243" s="72">
        <v>43</v>
      </c>
      <c r="H243" s="72">
        <v>43</v>
      </c>
      <c r="I243" s="72">
        <v>0</v>
      </c>
      <c r="J243" s="72">
        <f t="shared" si="291"/>
        <v>31.533333333333339</v>
      </c>
      <c r="K243" s="72">
        <v>36</v>
      </c>
      <c r="L243" s="72">
        <v>0</v>
      </c>
      <c r="M243" s="83">
        <v>80</v>
      </c>
      <c r="N243" s="74">
        <f t="shared" si="266"/>
        <v>0</v>
      </c>
      <c r="O243" s="69">
        <v>0</v>
      </c>
      <c r="P243" s="74">
        <f t="shared" si="297"/>
        <v>0</v>
      </c>
      <c r="Q243" s="69">
        <v>0</v>
      </c>
      <c r="R243" s="74">
        <f t="shared" si="268"/>
        <v>0</v>
      </c>
      <c r="S243" s="69">
        <v>0</v>
      </c>
      <c r="T243" s="86">
        <f t="shared" si="269"/>
        <v>0</v>
      </c>
      <c r="U243" s="69">
        <v>0</v>
      </c>
      <c r="V243" s="74">
        <f t="shared" si="270"/>
        <v>0</v>
      </c>
      <c r="W243" s="75"/>
    </row>
    <row r="244" spans="1:23" ht="16" customHeight="1" x14ac:dyDescent="0.3">
      <c r="A244" s="69">
        <v>10945</v>
      </c>
      <c r="B244" s="70">
        <v>186</v>
      </c>
      <c r="C244" s="65" t="s">
        <v>568</v>
      </c>
      <c r="D244" s="70" t="s">
        <v>445</v>
      </c>
      <c r="E244" s="70" t="s">
        <v>445</v>
      </c>
      <c r="F244" s="70" t="s">
        <v>445</v>
      </c>
      <c r="G244" s="72">
        <v>0</v>
      </c>
      <c r="H244" s="72">
        <v>2</v>
      </c>
      <c r="I244" s="72">
        <v>2</v>
      </c>
      <c r="J244" s="72">
        <f t="shared" si="291"/>
        <v>1.4666666666666668</v>
      </c>
      <c r="K244" s="72">
        <v>0</v>
      </c>
      <c r="L244" s="72">
        <v>1</v>
      </c>
      <c r="M244" s="73">
        <v>2300</v>
      </c>
      <c r="N244" s="74">
        <f t="shared" ref="N244:N246" si="302">L244*M244</f>
        <v>2300</v>
      </c>
      <c r="O244" s="69">
        <v>1</v>
      </c>
      <c r="P244" s="74">
        <f t="shared" ref="P244:P247" si="303">M244*O244</f>
        <v>2300</v>
      </c>
      <c r="Q244" s="69">
        <v>0</v>
      </c>
      <c r="R244" s="74">
        <f t="shared" ref="R244:R247" si="304">M244*Q244</f>
        <v>0</v>
      </c>
      <c r="S244" s="69">
        <v>0</v>
      </c>
      <c r="T244" s="86">
        <f t="shared" ref="T244:T247" si="305">M244*S244</f>
        <v>0</v>
      </c>
      <c r="U244" s="69">
        <v>0</v>
      </c>
      <c r="V244" s="74">
        <f t="shared" ref="V244:V247" si="306">M244*U244</f>
        <v>0</v>
      </c>
      <c r="W244" s="75"/>
    </row>
    <row r="245" spans="1:23" ht="16" customHeight="1" x14ac:dyDescent="0.3">
      <c r="A245" s="69">
        <v>10945</v>
      </c>
      <c r="B245" s="70">
        <v>187</v>
      </c>
      <c r="C245" s="65" t="s">
        <v>569</v>
      </c>
      <c r="D245" s="70" t="s">
        <v>445</v>
      </c>
      <c r="E245" s="70" t="s">
        <v>445</v>
      </c>
      <c r="F245" s="70" t="s">
        <v>445</v>
      </c>
      <c r="G245" s="72">
        <v>1</v>
      </c>
      <c r="H245" s="72">
        <v>4</v>
      </c>
      <c r="I245" s="72">
        <v>2</v>
      </c>
      <c r="J245" s="72">
        <f t="shared" si="291"/>
        <v>2.5666666666666669</v>
      </c>
      <c r="K245" s="72">
        <v>0</v>
      </c>
      <c r="L245" s="72">
        <v>3</v>
      </c>
      <c r="M245" s="73">
        <v>2880</v>
      </c>
      <c r="N245" s="74">
        <f t="shared" si="302"/>
        <v>8640</v>
      </c>
      <c r="O245" s="87">
        <v>1</v>
      </c>
      <c r="P245" s="77">
        <f t="shared" si="303"/>
        <v>2880</v>
      </c>
      <c r="Q245" s="87">
        <v>1</v>
      </c>
      <c r="R245" s="77">
        <f t="shared" si="304"/>
        <v>2880</v>
      </c>
      <c r="S245" s="87">
        <v>1</v>
      </c>
      <c r="T245" s="77">
        <f t="shared" si="305"/>
        <v>2880</v>
      </c>
      <c r="U245" s="87">
        <v>0</v>
      </c>
      <c r="V245" s="77">
        <f t="shared" si="306"/>
        <v>0</v>
      </c>
      <c r="W245" s="75"/>
    </row>
    <row r="246" spans="1:23" ht="16" customHeight="1" x14ac:dyDescent="0.3">
      <c r="A246" s="69">
        <v>10945</v>
      </c>
      <c r="B246" s="70">
        <v>188</v>
      </c>
      <c r="C246" s="65" t="s">
        <v>570</v>
      </c>
      <c r="D246" s="70" t="s">
        <v>445</v>
      </c>
      <c r="E246" s="70" t="s">
        <v>445</v>
      </c>
      <c r="F246" s="70" t="s">
        <v>445</v>
      </c>
      <c r="G246" s="72">
        <v>1</v>
      </c>
      <c r="H246" s="72">
        <v>2</v>
      </c>
      <c r="I246" s="72">
        <v>1</v>
      </c>
      <c r="J246" s="72">
        <f t="shared" si="291"/>
        <v>1.4666666666666668</v>
      </c>
      <c r="K246" s="72">
        <v>0</v>
      </c>
      <c r="L246" s="72">
        <v>1</v>
      </c>
      <c r="M246" s="73">
        <v>3250</v>
      </c>
      <c r="N246" s="74">
        <f t="shared" si="302"/>
        <v>3250</v>
      </c>
      <c r="O246" s="69">
        <v>1</v>
      </c>
      <c r="P246" s="74">
        <f t="shared" si="303"/>
        <v>3250</v>
      </c>
      <c r="Q246" s="69">
        <v>0</v>
      </c>
      <c r="R246" s="74">
        <f t="shared" si="304"/>
        <v>0</v>
      </c>
      <c r="S246" s="69">
        <v>0</v>
      </c>
      <c r="T246" s="86">
        <f t="shared" si="305"/>
        <v>0</v>
      </c>
      <c r="U246" s="69">
        <v>0</v>
      </c>
      <c r="V246" s="74">
        <f t="shared" si="306"/>
        <v>0</v>
      </c>
      <c r="W246" s="75"/>
    </row>
    <row r="247" spans="1:23" ht="16" customHeight="1" x14ac:dyDescent="0.3">
      <c r="A247" s="69">
        <v>10945</v>
      </c>
      <c r="B247" s="70">
        <v>189</v>
      </c>
      <c r="C247" s="65" t="s">
        <v>580</v>
      </c>
      <c r="D247" s="70" t="s">
        <v>192</v>
      </c>
      <c r="E247" s="70" t="s">
        <v>602</v>
      </c>
      <c r="F247" s="70" t="s">
        <v>192</v>
      </c>
      <c r="G247" s="72">
        <v>6480</v>
      </c>
      <c r="H247" s="72">
        <v>13800</v>
      </c>
      <c r="I247" s="72">
        <v>12000</v>
      </c>
      <c r="J247" s="72">
        <f t="shared" si="291"/>
        <v>11836.000000000002</v>
      </c>
      <c r="K247" s="72">
        <v>1400</v>
      </c>
      <c r="L247" s="72">
        <v>12000</v>
      </c>
      <c r="M247" s="73">
        <v>4</v>
      </c>
      <c r="N247" s="74">
        <f t="shared" ref="N247:N268" si="307">L247*M247</f>
        <v>48000</v>
      </c>
      <c r="O247" s="69">
        <f t="shared" ref="O247" si="308">L247/4</f>
        <v>3000</v>
      </c>
      <c r="P247" s="74">
        <f t="shared" si="303"/>
        <v>12000</v>
      </c>
      <c r="Q247" s="69">
        <f t="shared" ref="Q247" si="309">L247/4</f>
        <v>3000</v>
      </c>
      <c r="R247" s="74">
        <f t="shared" si="304"/>
        <v>12000</v>
      </c>
      <c r="S247" s="69">
        <f t="shared" ref="S247" si="310">L247/4</f>
        <v>3000</v>
      </c>
      <c r="T247" s="86">
        <f t="shared" si="305"/>
        <v>12000</v>
      </c>
      <c r="U247" s="69">
        <f t="shared" ref="U247" si="311">L247/4</f>
        <v>3000</v>
      </c>
      <c r="V247" s="74">
        <f t="shared" si="306"/>
        <v>12000</v>
      </c>
      <c r="W247" s="75"/>
    </row>
    <row r="248" spans="1:23" ht="16" customHeight="1" x14ac:dyDescent="0.3">
      <c r="A248" s="69">
        <v>10945</v>
      </c>
      <c r="B248" s="70">
        <v>190</v>
      </c>
      <c r="C248" s="65" t="s">
        <v>571</v>
      </c>
      <c r="D248" s="70" t="s">
        <v>445</v>
      </c>
      <c r="E248" s="70" t="s">
        <v>445</v>
      </c>
      <c r="F248" s="70" t="s">
        <v>445</v>
      </c>
      <c r="G248" s="72">
        <v>0</v>
      </c>
      <c r="H248" s="72">
        <v>67</v>
      </c>
      <c r="I248" s="72">
        <v>29</v>
      </c>
      <c r="J248" s="72">
        <f t="shared" si="291"/>
        <v>35.200000000000003</v>
      </c>
      <c r="K248" s="72">
        <v>0</v>
      </c>
      <c r="L248" s="72">
        <v>40</v>
      </c>
      <c r="M248" s="83">
        <v>38.200000000000003</v>
      </c>
      <c r="N248" s="74">
        <f t="shared" si="307"/>
        <v>1528</v>
      </c>
      <c r="O248" s="69">
        <f t="shared" ref="O248" si="312">L248/4</f>
        <v>10</v>
      </c>
      <c r="P248" s="74">
        <f t="shared" ref="P248" si="313">M248*O248</f>
        <v>382</v>
      </c>
      <c r="Q248" s="69">
        <f t="shared" ref="Q248" si="314">L248/4</f>
        <v>10</v>
      </c>
      <c r="R248" s="74">
        <f t="shared" ref="R248" si="315">M248*Q248</f>
        <v>382</v>
      </c>
      <c r="S248" s="69">
        <f t="shared" ref="S248" si="316">L248/4</f>
        <v>10</v>
      </c>
      <c r="T248" s="86">
        <f t="shared" ref="T248" si="317">M248*S248</f>
        <v>382</v>
      </c>
      <c r="U248" s="69">
        <f t="shared" ref="U248" si="318">L248/4</f>
        <v>10</v>
      </c>
      <c r="V248" s="74">
        <f t="shared" ref="V248" si="319">M248*U248</f>
        <v>382</v>
      </c>
      <c r="W248" s="75"/>
    </row>
    <row r="249" spans="1:23" ht="16" customHeight="1" x14ac:dyDescent="0.3">
      <c r="A249" s="69">
        <v>10945</v>
      </c>
      <c r="B249" s="70">
        <v>191</v>
      </c>
      <c r="C249" s="65" t="s">
        <v>572</v>
      </c>
      <c r="D249" s="70" t="s">
        <v>445</v>
      </c>
      <c r="E249" s="70" t="s">
        <v>445</v>
      </c>
      <c r="F249" s="70" t="s">
        <v>445</v>
      </c>
      <c r="G249" s="72">
        <v>14</v>
      </c>
      <c r="H249" s="72">
        <v>43</v>
      </c>
      <c r="I249" s="72">
        <v>29</v>
      </c>
      <c r="J249" s="72">
        <f t="shared" si="291"/>
        <v>31.533333333333339</v>
      </c>
      <c r="K249" s="72">
        <v>12</v>
      </c>
      <c r="L249" s="72">
        <v>20</v>
      </c>
      <c r="M249" s="83">
        <v>40.130000000000003</v>
      </c>
      <c r="N249" s="74">
        <f t="shared" si="307"/>
        <v>802.6</v>
      </c>
      <c r="O249" s="69">
        <v>0</v>
      </c>
      <c r="P249" s="74">
        <f t="shared" ref="P249:P261" si="320">M249*O249</f>
        <v>0</v>
      </c>
      <c r="Q249" s="69">
        <v>10</v>
      </c>
      <c r="R249" s="74">
        <f t="shared" ref="R249:R261" si="321">M249*Q249</f>
        <v>401.3</v>
      </c>
      <c r="S249" s="69">
        <v>10</v>
      </c>
      <c r="T249" s="86">
        <f t="shared" ref="T249:T261" si="322">M249*S249</f>
        <v>401.3</v>
      </c>
      <c r="U249" s="69">
        <v>0</v>
      </c>
      <c r="V249" s="74">
        <f t="shared" ref="V249:V261" si="323">M249*U249</f>
        <v>0</v>
      </c>
      <c r="W249" s="75"/>
    </row>
    <row r="250" spans="1:23" ht="16" customHeight="1" x14ac:dyDescent="0.3">
      <c r="A250" s="69">
        <v>10945</v>
      </c>
      <c r="B250" s="70">
        <v>192</v>
      </c>
      <c r="C250" s="65" t="s">
        <v>573</v>
      </c>
      <c r="D250" s="70" t="s">
        <v>445</v>
      </c>
      <c r="E250" s="70" t="s">
        <v>445</v>
      </c>
      <c r="F250" s="70" t="s">
        <v>445</v>
      </c>
      <c r="G250" s="72">
        <v>29</v>
      </c>
      <c r="H250" s="72">
        <v>0</v>
      </c>
      <c r="I250" s="72">
        <v>14</v>
      </c>
      <c r="J250" s="72">
        <f t="shared" si="291"/>
        <v>15.766666666666669</v>
      </c>
      <c r="K250" s="72">
        <v>12</v>
      </c>
      <c r="L250" s="72">
        <v>4</v>
      </c>
      <c r="M250" s="83">
        <v>47</v>
      </c>
      <c r="N250" s="74">
        <f t="shared" si="307"/>
        <v>188</v>
      </c>
      <c r="O250" s="69">
        <v>0</v>
      </c>
      <c r="P250" s="74">
        <f t="shared" si="320"/>
        <v>0</v>
      </c>
      <c r="Q250" s="69">
        <v>0</v>
      </c>
      <c r="R250" s="74">
        <f t="shared" si="321"/>
        <v>0</v>
      </c>
      <c r="S250" s="69">
        <v>0</v>
      </c>
      <c r="T250" s="86">
        <f t="shared" si="322"/>
        <v>0</v>
      </c>
      <c r="U250" s="69">
        <v>4</v>
      </c>
      <c r="V250" s="74">
        <f t="shared" si="323"/>
        <v>188</v>
      </c>
      <c r="W250" s="75"/>
    </row>
    <row r="251" spans="1:23" ht="19.5" customHeight="1" x14ac:dyDescent="0.3">
      <c r="A251" s="69">
        <v>10945</v>
      </c>
      <c r="B251" s="70">
        <v>193</v>
      </c>
      <c r="C251" s="65" t="s">
        <v>1172</v>
      </c>
      <c r="D251" s="70" t="s">
        <v>576</v>
      </c>
      <c r="E251" s="70" t="s">
        <v>576</v>
      </c>
      <c r="F251" s="70" t="s">
        <v>576</v>
      </c>
      <c r="G251" s="72">
        <v>108000</v>
      </c>
      <c r="H251" s="72">
        <v>60000</v>
      </c>
      <c r="I251" s="72">
        <v>76800</v>
      </c>
      <c r="J251" s="72">
        <f t="shared" si="291"/>
        <v>89760</v>
      </c>
      <c r="K251" s="72">
        <v>0</v>
      </c>
      <c r="L251" s="72">
        <v>80000</v>
      </c>
      <c r="M251" s="83">
        <v>0.6</v>
      </c>
      <c r="N251" s="74">
        <f t="shared" ref="N251" si="324">L251*M251</f>
        <v>48000</v>
      </c>
      <c r="O251" s="69">
        <f t="shared" ref="O251" si="325">L251/4</f>
        <v>20000</v>
      </c>
      <c r="P251" s="74">
        <f t="shared" ref="P251" si="326">M251*O251</f>
        <v>12000</v>
      </c>
      <c r="Q251" s="69">
        <f t="shared" ref="Q251" si="327">L251/4</f>
        <v>20000</v>
      </c>
      <c r="R251" s="74">
        <f t="shared" ref="R251" si="328">M251*Q251</f>
        <v>12000</v>
      </c>
      <c r="S251" s="69">
        <f t="shared" ref="S251" si="329">L251/4</f>
        <v>20000</v>
      </c>
      <c r="T251" s="69">
        <f t="shared" ref="T251" si="330">M251*S251</f>
        <v>12000</v>
      </c>
      <c r="U251" s="69">
        <f t="shared" ref="U251" si="331">L251/4</f>
        <v>20000</v>
      </c>
      <c r="V251" s="74">
        <f t="shared" ref="V251" si="332">M251*U251</f>
        <v>12000</v>
      </c>
      <c r="W251" s="75"/>
    </row>
    <row r="252" spans="1:23" ht="19.5" customHeight="1" x14ac:dyDescent="0.3">
      <c r="A252" s="69">
        <v>10945</v>
      </c>
      <c r="B252" s="70">
        <v>194</v>
      </c>
      <c r="C252" s="65" t="s">
        <v>1175</v>
      </c>
      <c r="D252" s="70" t="s">
        <v>576</v>
      </c>
      <c r="E252" s="70" t="s">
        <v>576</v>
      </c>
      <c r="F252" s="70" t="s">
        <v>576</v>
      </c>
      <c r="G252" s="72">
        <v>108000</v>
      </c>
      <c r="H252" s="72">
        <v>60000</v>
      </c>
      <c r="I252" s="72">
        <v>13800</v>
      </c>
      <c r="J252" s="72">
        <f t="shared" si="291"/>
        <v>66660</v>
      </c>
      <c r="K252" s="72">
        <v>0</v>
      </c>
      <c r="L252" s="72">
        <v>60000</v>
      </c>
      <c r="M252" s="83">
        <v>0.95</v>
      </c>
      <c r="N252" s="74">
        <f t="shared" si="307"/>
        <v>57000</v>
      </c>
      <c r="O252" s="69">
        <f t="shared" ref="O252" si="333">L252/4</f>
        <v>15000</v>
      </c>
      <c r="P252" s="74">
        <f t="shared" si="320"/>
        <v>14250</v>
      </c>
      <c r="Q252" s="69">
        <f t="shared" ref="Q252" si="334">L252/4</f>
        <v>15000</v>
      </c>
      <c r="R252" s="74">
        <f t="shared" si="321"/>
        <v>14250</v>
      </c>
      <c r="S252" s="69">
        <f t="shared" ref="S252" si="335">L252/4</f>
        <v>15000</v>
      </c>
      <c r="T252" s="69">
        <f t="shared" si="322"/>
        <v>14250</v>
      </c>
      <c r="U252" s="69">
        <f t="shared" ref="U252" si="336">L252/4</f>
        <v>15000</v>
      </c>
      <c r="V252" s="74">
        <f t="shared" si="323"/>
        <v>14250</v>
      </c>
      <c r="W252" s="75"/>
    </row>
    <row r="253" spans="1:23" ht="16" customHeight="1" x14ac:dyDescent="0.3">
      <c r="A253" s="69">
        <v>10945</v>
      </c>
      <c r="B253" s="70">
        <v>195</v>
      </c>
      <c r="C253" s="65" t="s">
        <v>575</v>
      </c>
      <c r="D253" s="70" t="s">
        <v>574</v>
      </c>
      <c r="E253" s="70" t="s">
        <v>574</v>
      </c>
      <c r="F253" s="70" t="s">
        <v>574</v>
      </c>
      <c r="G253" s="72">
        <v>144</v>
      </c>
      <c r="H253" s="72">
        <v>144</v>
      </c>
      <c r="I253" s="72">
        <v>24</v>
      </c>
      <c r="J253" s="72">
        <f t="shared" si="291"/>
        <v>114.4</v>
      </c>
      <c r="K253" s="72">
        <v>80</v>
      </c>
      <c r="L253" s="72">
        <v>40</v>
      </c>
      <c r="M253" s="83">
        <v>58.85</v>
      </c>
      <c r="N253" s="74">
        <f t="shared" ref="N253" si="337">L253*M253</f>
        <v>2354</v>
      </c>
      <c r="O253" s="69">
        <v>0</v>
      </c>
      <c r="P253" s="74">
        <f t="shared" ref="P253" si="338">M253*O253</f>
        <v>0</v>
      </c>
      <c r="Q253" s="69">
        <v>0</v>
      </c>
      <c r="R253" s="74">
        <f t="shared" ref="R253" si="339">M253*Q253</f>
        <v>0</v>
      </c>
      <c r="S253" s="69">
        <v>20</v>
      </c>
      <c r="T253" s="86">
        <f t="shared" ref="T253" si="340">M253*S253</f>
        <v>1177</v>
      </c>
      <c r="U253" s="69">
        <v>20</v>
      </c>
      <c r="V253" s="74">
        <f t="shared" ref="V253" si="341">M253*U253</f>
        <v>1177</v>
      </c>
      <c r="W253" s="75"/>
    </row>
    <row r="254" spans="1:23" ht="16" customHeight="1" x14ac:dyDescent="0.3">
      <c r="A254" s="69">
        <v>10945</v>
      </c>
      <c r="B254" s="70">
        <v>196</v>
      </c>
      <c r="C254" s="65" t="s">
        <v>710</v>
      </c>
      <c r="D254" s="70" t="s">
        <v>548</v>
      </c>
      <c r="E254" s="70" t="s">
        <v>548</v>
      </c>
      <c r="F254" s="70" t="s">
        <v>548</v>
      </c>
      <c r="G254" s="72">
        <v>5</v>
      </c>
      <c r="H254" s="72">
        <v>2</v>
      </c>
      <c r="I254" s="72">
        <v>0</v>
      </c>
      <c r="J254" s="72">
        <f t="shared" si="291"/>
        <v>2.5666666666666669</v>
      </c>
      <c r="K254" s="72">
        <v>0</v>
      </c>
      <c r="L254" s="72">
        <v>3</v>
      </c>
      <c r="M254" s="83">
        <v>230</v>
      </c>
      <c r="N254" s="74">
        <f t="shared" si="307"/>
        <v>690</v>
      </c>
      <c r="O254" s="69">
        <v>3</v>
      </c>
      <c r="P254" s="74">
        <f t="shared" ref="P254:P256" si="342">M254*O254</f>
        <v>690</v>
      </c>
      <c r="Q254" s="69">
        <v>0</v>
      </c>
      <c r="R254" s="74">
        <f t="shared" ref="R254:R256" si="343">M254*Q254</f>
        <v>0</v>
      </c>
      <c r="S254" s="69">
        <v>0</v>
      </c>
      <c r="T254" s="69">
        <f t="shared" ref="T254:T256" si="344">M254*S254</f>
        <v>0</v>
      </c>
      <c r="U254" s="69">
        <v>0</v>
      </c>
      <c r="V254" s="74">
        <f t="shared" ref="V254:V256" si="345">M254*U254</f>
        <v>0</v>
      </c>
      <c r="W254" s="75"/>
    </row>
    <row r="255" spans="1:23" ht="16" customHeight="1" x14ac:dyDescent="0.3">
      <c r="A255" s="69">
        <v>10945</v>
      </c>
      <c r="B255" s="70">
        <v>197</v>
      </c>
      <c r="C255" s="65" t="s">
        <v>600</v>
      </c>
      <c r="D255" s="70" t="s">
        <v>548</v>
      </c>
      <c r="E255" s="70" t="s">
        <v>548</v>
      </c>
      <c r="F255" s="70" t="s">
        <v>548</v>
      </c>
      <c r="G255" s="72">
        <v>5</v>
      </c>
      <c r="H255" s="72">
        <v>2</v>
      </c>
      <c r="I255" s="72">
        <v>2</v>
      </c>
      <c r="J255" s="72">
        <f t="shared" si="291"/>
        <v>3.3000000000000003</v>
      </c>
      <c r="K255" s="72">
        <v>0</v>
      </c>
      <c r="L255" s="72">
        <v>3</v>
      </c>
      <c r="M255" s="83">
        <v>230</v>
      </c>
      <c r="N255" s="74">
        <f t="shared" si="307"/>
        <v>690</v>
      </c>
      <c r="O255" s="69">
        <v>3</v>
      </c>
      <c r="P255" s="74">
        <f t="shared" ref="P255" si="346">M255*O255</f>
        <v>690</v>
      </c>
      <c r="Q255" s="69">
        <v>0</v>
      </c>
      <c r="R255" s="74">
        <f t="shared" ref="R255" si="347">M255*Q255</f>
        <v>0</v>
      </c>
      <c r="S255" s="69">
        <v>0</v>
      </c>
      <c r="T255" s="69">
        <f t="shared" ref="T255" si="348">M255*S255</f>
        <v>0</v>
      </c>
      <c r="U255" s="69">
        <v>0</v>
      </c>
      <c r="V255" s="74">
        <f t="shared" ref="V255" si="349">M255*U255</f>
        <v>0</v>
      </c>
      <c r="W255" s="75"/>
    </row>
    <row r="256" spans="1:23" ht="16" customHeight="1" x14ac:dyDescent="0.3">
      <c r="A256" s="69">
        <v>10945</v>
      </c>
      <c r="B256" s="70">
        <v>198</v>
      </c>
      <c r="C256" s="65" t="s">
        <v>601</v>
      </c>
      <c r="D256" s="70" t="s">
        <v>548</v>
      </c>
      <c r="E256" s="70" t="s">
        <v>548</v>
      </c>
      <c r="F256" s="70" t="s">
        <v>548</v>
      </c>
      <c r="G256" s="72">
        <v>2</v>
      </c>
      <c r="H256" s="72">
        <v>2</v>
      </c>
      <c r="I256" s="72">
        <v>0</v>
      </c>
      <c r="J256" s="72">
        <f t="shared" si="291"/>
        <v>1.4666666666666668</v>
      </c>
      <c r="K256" s="72">
        <v>0</v>
      </c>
      <c r="L256" s="72">
        <v>1</v>
      </c>
      <c r="M256" s="83">
        <v>230</v>
      </c>
      <c r="N256" s="74">
        <f t="shared" ref="N256" si="350">L256*M256</f>
        <v>230</v>
      </c>
      <c r="O256" s="69">
        <v>1</v>
      </c>
      <c r="P256" s="74">
        <f t="shared" si="342"/>
        <v>230</v>
      </c>
      <c r="Q256" s="69">
        <v>0</v>
      </c>
      <c r="R256" s="74">
        <f t="shared" si="343"/>
        <v>0</v>
      </c>
      <c r="S256" s="69">
        <v>0</v>
      </c>
      <c r="T256" s="69">
        <f t="shared" si="344"/>
        <v>0</v>
      </c>
      <c r="U256" s="69">
        <v>0</v>
      </c>
      <c r="V256" s="74">
        <f t="shared" si="345"/>
        <v>0</v>
      </c>
      <c r="W256" s="75"/>
    </row>
    <row r="257" spans="1:26" ht="16" customHeight="1" x14ac:dyDescent="0.3">
      <c r="A257" s="69">
        <v>10945</v>
      </c>
      <c r="B257" s="70">
        <v>199</v>
      </c>
      <c r="C257" s="65" t="s">
        <v>589</v>
      </c>
      <c r="D257" s="70" t="s">
        <v>590</v>
      </c>
      <c r="E257" s="70" t="s">
        <v>590</v>
      </c>
      <c r="F257" s="70" t="s">
        <v>590</v>
      </c>
      <c r="G257" s="72">
        <v>540</v>
      </c>
      <c r="H257" s="72">
        <v>660</v>
      </c>
      <c r="I257" s="72">
        <v>2100</v>
      </c>
      <c r="J257" s="72">
        <f t="shared" si="291"/>
        <v>1210</v>
      </c>
      <c r="K257" s="72">
        <v>900</v>
      </c>
      <c r="L257" s="72">
        <v>400</v>
      </c>
      <c r="M257" s="83">
        <v>4</v>
      </c>
      <c r="N257" s="74">
        <f t="shared" ref="N257:N259" si="351">L257*M257</f>
        <v>1600</v>
      </c>
      <c r="O257" s="69">
        <v>0</v>
      </c>
      <c r="P257" s="74">
        <f t="shared" ref="P257:P259" si="352">M257*O257</f>
        <v>0</v>
      </c>
      <c r="Q257" s="69">
        <v>0</v>
      </c>
      <c r="R257" s="74">
        <f t="shared" ref="R257:R259" si="353">M257*Q257</f>
        <v>0</v>
      </c>
      <c r="S257" s="69">
        <v>200</v>
      </c>
      <c r="T257" s="77">
        <f t="shared" ref="T257:T259" si="354">M257*S257</f>
        <v>800</v>
      </c>
      <c r="U257" s="69">
        <v>200</v>
      </c>
      <c r="V257" s="74">
        <f t="shared" ref="V257:V259" si="355">M257*U257</f>
        <v>800</v>
      </c>
      <c r="W257" s="75"/>
    </row>
    <row r="258" spans="1:26" ht="16" customHeight="1" x14ac:dyDescent="0.3">
      <c r="A258" s="69">
        <v>10945</v>
      </c>
      <c r="B258" s="70">
        <v>200</v>
      </c>
      <c r="C258" s="65" t="s">
        <v>683</v>
      </c>
      <c r="D258" s="70" t="s">
        <v>75</v>
      </c>
      <c r="E258" s="70" t="s">
        <v>559</v>
      </c>
      <c r="F258" s="70" t="s">
        <v>559</v>
      </c>
      <c r="G258" s="72">
        <v>8</v>
      </c>
      <c r="H258" s="72">
        <v>7</v>
      </c>
      <c r="I258" s="72">
        <v>7</v>
      </c>
      <c r="J258" s="72">
        <f t="shared" si="291"/>
        <v>8.0666666666666664</v>
      </c>
      <c r="K258" s="72">
        <v>0</v>
      </c>
      <c r="L258" s="72">
        <v>8</v>
      </c>
      <c r="M258" s="83">
        <v>9000</v>
      </c>
      <c r="N258" s="74">
        <f t="shared" si="351"/>
        <v>72000</v>
      </c>
      <c r="O258" s="69">
        <v>2</v>
      </c>
      <c r="P258" s="74">
        <f t="shared" si="352"/>
        <v>18000</v>
      </c>
      <c r="Q258" s="69">
        <v>2</v>
      </c>
      <c r="R258" s="74">
        <f t="shared" si="353"/>
        <v>18000</v>
      </c>
      <c r="S258" s="69">
        <v>2</v>
      </c>
      <c r="T258" s="69">
        <f t="shared" si="354"/>
        <v>18000</v>
      </c>
      <c r="U258" s="69">
        <v>2</v>
      </c>
      <c r="V258" s="74">
        <f t="shared" si="355"/>
        <v>18000</v>
      </c>
      <c r="W258" s="75"/>
    </row>
    <row r="259" spans="1:26" ht="16" customHeight="1" x14ac:dyDescent="0.3">
      <c r="A259" s="69">
        <v>10945</v>
      </c>
      <c r="B259" s="70">
        <v>201</v>
      </c>
      <c r="C259" s="65" t="s">
        <v>684</v>
      </c>
      <c r="D259" s="70" t="s">
        <v>75</v>
      </c>
      <c r="E259" s="70" t="s">
        <v>685</v>
      </c>
      <c r="F259" s="70" t="s">
        <v>685</v>
      </c>
      <c r="G259" s="72">
        <v>8</v>
      </c>
      <c r="H259" s="72">
        <v>8</v>
      </c>
      <c r="I259" s="72">
        <v>7</v>
      </c>
      <c r="J259" s="72">
        <f t="shared" si="291"/>
        <v>8.4333333333333336</v>
      </c>
      <c r="K259" s="72">
        <v>0</v>
      </c>
      <c r="L259" s="72">
        <v>8</v>
      </c>
      <c r="M259" s="83">
        <v>7500</v>
      </c>
      <c r="N259" s="74">
        <f t="shared" si="351"/>
        <v>60000</v>
      </c>
      <c r="O259" s="69">
        <v>2</v>
      </c>
      <c r="P259" s="74">
        <f t="shared" si="352"/>
        <v>15000</v>
      </c>
      <c r="Q259" s="69">
        <v>2</v>
      </c>
      <c r="R259" s="74">
        <f t="shared" si="353"/>
        <v>15000</v>
      </c>
      <c r="S259" s="69">
        <v>2</v>
      </c>
      <c r="T259" s="92">
        <f t="shared" si="354"/>
        <v>15000</v>
      </c>
      <c r="U259" s="69">
        <v>2</v>
      </c>
      <c r="V259" s="74">
        <f t="shared" si="355"/>
        <v>15000</v>
      </c>
      <c r="W259" s="75"/>
    </row>
    <row r="260" spans="1:26" ht="16" customHeight="1" x14ac:dyDescent="0.3">
      <c r="A260" s="69">
        <v>10945</v>
      </c>
      <c r="B260" s="70">
        <v>202</v>
      </c>
      <c r="C260" s="65" t="s">
        <v>591</v>
      </c>
      <c r="D260" s="70" t="s">
        <v>424</v>
      </c>
      <c r="E260" s="70" t="s">
        <v>424</v>
      </c>
      <c r="F260" s="70" t="s">
        <v>424</v>
      </c>
      <c r="G260" s="72">
        <v>2</v>
      </c>
      <c r="H260" s="72">
        <v>22</v>
      </c>
      <c r="I260" s="72">
        <v>18</v>
      </c>
      <c r="J260" s="72">
        <f t="shared" si="291"/>
        <v>15.400000000000002</v>
      </c>
      <c r="K260" s="72">
        <v>2</v>
      </c>
      <c r="L260" s="72">
        <v>12</v>
      </c>
      <c r="M260" s="83">
        <v>2.2000000000000002</v>
      </c>
      <c r="N260" s="74">
        <f t="shared" si="307"/>
        <v>26.400000000000002</v>
      </c>
      <c r="O260" s="69">
        <v>3</v>
      </c>
      <c r="P260" s="74">
        <f t="shared" si="320"/>
        <v>6.6000000000000005</v>
      </c>
      <c r="Q260" s="69">
        <f t="shared" ref="Q260:Q261" si="356">L260/4</f>
        <v>3</v>
      </c>
      <c r="R260" s="74">
        <f t="shared" si="321"/>
        <v>6.6000000000000005</v>
      </c>
      <c r="S260" s="69">
        <f t="shared" ref="S260:S261" si="357">L260/4</f>
        <v>3</v>
      </c>
      <c r="T260" s="77">
        <f t="shared" si="322"/>
        <v>6.6000000000000005</v>
      </c>
      <c r="U260" s="69">
        <f t="shared" ref="U260:U261" si="358">L260/4</f>
        <v>3</v>
      </c>
      <c r="V260" s="74">
        <f t="shared" si="323"/>
        <v>6.6000000000000005</v>
      </c>
      <c r="W260" s="75"/>
    </row>
    <row r="261" spans="1:26" ht="16" customHeight="1" x14ac:dyDescent="0.3">
      <c r="A261" s="69">
        <v>10945</v>
      </c>
      <c r="B261" s="70">
        <v>203</v>
      </c>
      <c r="C261" s="65" t="s">
        <v>564</v>
      </c>
      <c r="D261" s="70" t="s">
        <v>419</v>
      </c>
      <c r="E261" s="70" t="s">
        <v>510</v>
      </c>
      <c r="F261" s="70" t="s">
        <v>419</v>
      </c>
      <c r="G261" s="72">
        <v>443</v>
      </c>
      <c r="H261" s="72">
        <v>433</v>
      </c>
      <c r="I261" s="72">
        <v>365</v>
      </c>
      <c r="J261" s="72">
        <f t="shared" si="291"/>
        <v>455.03333333333342</v>
      </c>
      <c r="K261" s="72">
        <v>62</v>
      </c>
      <c r="L261" s="72">
        <v>400</v>
      </c>
      <c r="M261" s="83">
        <v>20</v>
      </c>
      <c r="N261" s="74">
        <f t="shared" si="307"/>
        <v>8000</v>
      </c>
      <c r="O261" s="69">
        <f t="shared" ref="O261" si="359">L261/4</f>
        <v>100</v>
      </c>
      <c r="P261" s="74">
        <f t="shared" si="320"/>
        <v>2000</v>
      </c>
      <c r="Q261" s="69">
        <f t="shared" si="356"/>
        <v>100</v>
      </c>
      <c r="R261" s="74">
        <f t="shared" si="321"/>
        <v>2000</v>
      </c>
      <c r="S261" s="69">
        <f t="shared" si="357"/>
        <v>100</v>
      </c>
      <c r="T261" s="86">
        <f t="shared" si="322"/>
        <v>2000</v>
      </c>
      <c r="U261" s="69">
        <f t="shared" si="358"/>
        <v>100</v>
      </c>
      <c r="V261" s="74">
        <f t="shared" si="323"/>
        <v>2000</v>
      </c>
      <c r="W261" s="75"/>
    </row>
    <row r="262" spans="1:26" ht="16" customHeight="1" x14ac:dyDescent="0.3">
      <c r="A262" s="69">
        <v>10945</v>
      </c>
      <c r="B262" s="70">
        <v>204</v>
      </c>
      <c r="C262" s="65" t="s">
        <v>1223</v>
      </c>
      <c r="D262" s="70" t="s">
        <v>1191</v>
      </c>
      <c r="E262" s="70" t="s">
        <v>1191</v>
      </c>
      <c r="F262" s="70" t="s">
        <v>1191</v>
      </c>
      <c r="G262" s="72">
        <v>119</v>
      </c>
      <c r="H262" s="72">
        <v>103</v>
      </c>
      <c r="I262" s="72">
        <v>94</v>
      </c>
      <c r="J262" s="72">
        <f t="shared" ref="J262:J263" si="360">(G262+H262+I262)/3*1.1</f>
        <v>115.86666666666667</v>
      </c>
      <c r="K262" s="72">
        <v>0</v>
      </c>
      <c r="L262" s="72">
        <v>120</v>
      </c>
      <c r="M262" s="83">
        <v>60</v>
      </c>
      <c r="N262" s="74">
        <f t="shared" si="307"/>
        <v>7200</v>
      </c>
      <c r="O262" s="69">
        <f t="shared" ref="O262:O264" si="361">L262/4</f>
        <v>30</v>
      </c>
      <c r="P262" s="74">
        <f t="shared" ref="P262:P265" si="362">M262*O262</f>
        <v>1800</v>
      </c>
      <c r="Q262" s="69">
        <f t="shared" ref="Q262:Q264" si="363">L262/4</f>
        <v>30</v>
      </c>
      <c r="R262" s="74">
        <f t="shared" ref="R262:R265" si="364">M262*Q262</f>
        <v>1800</v>
      </c>
      <c r="S262" s="69">
        <f t="shared" ref="S262:S264" si="365">L262/4</f>
        <v>30</v>
      </c>
      <c r="T262" s="86">
        <f t="shared" ref="T262:T265" si="366">M262*S262</f>
        <v>1800</v>
      </c>
      <c r="U262" s="69">
        <f t="shared" ref="U262:U264" si="367">L262/4</f>
        <v>30</v>
      </c>
      <c r="V262" s="74">
        <f t="shared" ref="V262:V265" si="368">M262*U262</f>
        <v>1800</v>
      </c>
      <c r="W262" s="75"/>
    </row>
    <row r="263" spans="1:26" ht="16" customHeight="1" x14ac:dyDescent="0.3">
      <c r="A263" s="69">
        <v>10945</v>
      </c>
      <c r="B263" s="70">
        <v>205</v>
      </c>
      <c r="C263" s="65" t="s">
        <v>1224</v>
      </c>
      <c r="D263" s="70" t="s">
        <v>1191</v>
      </c>
      <c r="E263" s="70" t="s">
        <v>1191</v>
      </c>
      <c r="F263" s="70" t="s">
        <v>1191</v>
      </c>
      <c r="G263" s="72">
        <v>43</v>
      </c>
      <c r="H263" s="72">
        <v>18</v>
      </c>
      <c r="I263" s="72">
        <v>16</v>
      </c>
      <c r="J263" s="72">
        <f t="shared" si="360"/>
        <v>28.233333333333338</v>
      </c>
      <c r="K263" s="72">
        <v>0</v>
      </c>
      <c r="L263" s="72">
        <v>28</v>
      </c>
      <c r="M263" s="83">
        <v>80</v>
      </c>
      <c r="N263" s="74">
        <f t="shared" si="307"/>
        <v>2240</v>
      </c>
      <c r="O263" s="69">
        <f t="shared" si="361"/>
        <v>7</v>
      </c>
      <c r="P263" s="74">
        <f t="shared" si="362"/>
        <v>560</v>
      </c>
      <c r="Q263" s="69">
        <f t="shared" si="363"/>
        <v>7</v>
      </c>
      <c r="R263" s="74">
        <f t="shared" si="364"/>
        <v>560</v>
      </c>
      <c r="S263" s="69">
        <f t="shared" si="365"/>
        <v>7</v>
      </c>
      <c r="T263" s="86">
        <f t="shared" si="366"/>
        <v>560</v>
      </c>
      <c r="U263" s="69">
        <f t="shared" si="367"/>
        <v>7</v>
      </c>
      <c r="V263" s="74">
        <f t="shared" si="368"/>
        <v>560</v>
      </c>
      <c r="W263" s="75"/>
    </row>
    <row r="264" spans="1:26" ht="16" customHeight="1" x14ac:dyDescent="0.3">
      <c r="A264" s="69">
        <v>10945</v>
      </c>
      <c r="B264" s="70">
        <v>206</v>
      </c>
      <c r="C264" s="65" t="s">
        <v>1225</v>
      </c>
      <c r="D264" s="70" t="s">
        <v>1191</v>
      </c>
      <c r="E264" s="70" t="s">
        <v>1191</v>
      </c>
      <c r="F264" s="70" t="s">
        <v>1191</v>
      </c>
      <c r="G264" s="72">
        <v>1439</v>
      </c>
      <c r="H264" s="72">
        <v>1433</v>
      </c>
      <c r="I264" s="72">
        <v>1366</v>
      </c>
      <c r="J264" s="72">
        <v>1640</v>
      </c>
      <c r="K264" s="72">
        <v>0</v>
      </c>
      <c r="L264" s="72">
        <v>1600</v>
      </c>
      <c r="M264" s="83">
        <v>180</v>
      </c>
      <c r="N264" s="74">
        <f t="shared" si="307"/>
        <v>288000</v>
      </c>
      <c r="O264" s="69">
        <f t="shared" si="361"/>
        <v>400</v>
      </c>
      <c r="P264" s="74">
        <f t="shared" si="362"/>
        <v>72000</v>
      </c>
      <c r="Q264" s="69">
        <f t="shared" si="363"/>
        <v>400</v>
      </c>
      <c r="R264" s="74">
        <f t="shared" si="364"/>
        <v>72000</v>
      </c>
      <c r="S264" s="69">
        <f t="shared" si="365"/>
        <v>400</v>
      </c>
      <c r="T264" s="86">
        <f t="shared" si="366"/>
        <v>72000</v>
      </c>
      <c r="U264" s="69">
        <f t="shared" si="367"/>
        <v>400</v>
      </c>
      <c r="V264" s="74">
        <f t="shared" si="368"/>
        <v>72000</v>
      </c>
      <c r="W264" s="75"/>
    </row>
    <row r="265" spans="1:26" ht="16" customHeight="1" x14ac:dyDescent="0.3">
      <c r="A265" s="69">
        <v>10945</v>
      </c>
      <c r="B265" s="70">
        <v>207</v>
      </c>
      <c r="C265" s="65" t="s">
        <v>794</v>
      </c>
      <c r="D265" s="70" t="s">
        <v>795</v>
      </c>
      <c r="E265" s="70" t="s">
        <v>795</v>
      </c>
      <c r="F265" s="70" t="s">
        <v>795</v>
      </c>
      <c r="G265" s="72"/>
      <c r="H265" s="72">
        <v>40</v>
      </c>
      <c r="I265" s="72">
        <v>131</v>
      </c>
      <c r="J265" s="72">
        <f>(G265+H265+I265)/2*1.1</f>
        <v>94.050000000000011</v>
      </c>
      <c r="K265" s="72">
        <v>0</v>
      </c>
      <c r="L265" s="72">
        <v>100</v>
      </c>
      <c r="M265" s="83">
        <v>290</v>
      </c>
      <c r="N265" s="74">
        <f t="shared" si="307"/>
        <v>29000</v>
      </c>
      <c r="O265" s="69">
        <v>25</v>
      </c>
      <c r="P265" s="74">
        <f t="shared" si="362"/>
        <v>7250</v>
      </c>
      <c r="Q265" s="69">
        <v>25</v>
      </c>
      <c r="R265" s="74">
        <f t="shared" si="364"/>
        <v>7250</v>
      </c>
      <c r="S265" s="69">
        <v>25</v>
      </c>
      <c r="T265" s="86">
        <f t="shared" si="366"/>
        <v>7250</v>
      </c>
      <c r="U265" s="69">
        <v>25</v>
      </c>
      <c r="V265" s="74">
        <f t="shared" si="368"/>
        <v>7250</v>
      </c>
      <c r="W265" s="75"/>
    </row>
    <row r="266" spans="1:26" ht="16" customHeight="1" x14ac:dyDescent="0.35">
      <c r="A266" s="69">
        <v>10945</v>
      </c>
      <c r="B266" s="70">
        <v>208</v>
      </c>
      <c r="C266" s="239" t="s">
        <v>1576</v>
      </c>
      <c r="D266" s="136" t="s">
        <v>438</v>
      </c>
      <c r="E266" s="136" t="s">
        <v>438</v>
      </c>
      <c r="F266" s="136" t="s">
        <v>438</v>
      </c>
      <c r="G266" s="72"/>
      <c r="H266" s="72"/>
      <c r="I266" s="72"/>
      <c r="J266" s="72">
        <v>5</v>
      </c>
      <c r="K266" s="72">
        <v>0</v>
      </c>
      <c r="L266" s="72">
        <v>5</v>
      </c>
      <c r="M266" s="83">
        <v>400</v>
      </c>
      <c r="N266" s="74">
        <f t="shared" si="307"/>
        <v>2000</v>
      </c>
      <c r="O266" s="69">
        <v>0</v>
      </c>
      <c r="P266" s="74">
        <f t="shared" ref="P266:P268" si="369">M266*O266</f>
        <v>0</v>
      </c>
      <c r="Q266" s="69">
        <v>5</v>
      </c>
      <c r="R266" s="74">
        <f t="shared" ref="R266:R268" si="370">M266*Q266</f>
        <v>2000</v>
      </c>
      <c r="S266" s="69">
        <v>0</v>
      </c>
      <c r="T266" s="86">
        <f t="shared" ref="T266:T268" si="371">M266*S266</f>
        <v>0</v>
      </c>
      <c r="U266" s="69">
        <v>0</v>
      </c>
      <c r="V266" s="74">
        <f t="shared" ref="V266:V268" si="372">M266*U266</f>
        <v>0</v>
      </c>
      <c r="W266" s="75"/>
    </row>
    <row r="267" spans="1:26" ht="16" customHeight="1" x14ac:dyDescent="0.35">
      <c r="A267" s="69">
        <v>10945</v>
      </c>
      <c r="B267" s="70">
        <v>209</v>
      </c>
      <c r="C267" s="239" t="s">
        <v>1574</v>
      </c>
      <c r="D267" s="136" t="s">
        <v>438</v>
      </c>
      <c r="E267" s="136" t="s">
        <v>438</v>
      </c>
      <c r="F267" s="136" t="s">
        <v>438</v>
      </c>
      <c r="G267" s="72"/>
      <c r="H267" s="72"/>
      <c r="I267" s="72"/>
      <c r="J267" s="72">
        <v>5</v>
      </c>
      <c r="K267" s="72">
        <v>0</v>
      </c>
      <c r="L267" s="72">
        <v>5</v>
      </c>
      <c r="M267" s="83">
        <v>500</v>
      </c>
      <c r="N267" s="74">
        <f t="shared" si="307"/>
        <v>2500</v>
      </c>
      <c r="O267" s="69">
        <v>0</v>
      </c>
      <c r="P267" s="74">
        <f t="shared" si="369"/>
        <v>0</v>
      </c>
      <c r="Q267" s="69">
        <v>5</v>
      </c>
      <c r="R267" s="74">
        <f t="shared" si="370"/>
        <v>2500</v>
      </c>
      <c r="S267" s="69">
        <v>0</v>
      </c>
      <c r="T267" s="86">
        <f t="shared" si="371"/>
        <v>0</v>
      </c>
      <c r="U267" s="69">
        <v>0</v>
      </c>
      <c r="V267" s="74">
        <f t="shared" si="372"/>
        <v>0</v>
      </c>
      <c r="W267" s="75"/>
    </row>
    <row r="268" spans="1:26" ht="16" customHeight="1" x14ac:dyDescent="0.35">
      <c r="A268" s="69">
        <v>10945</v>
      </c>
      <c r="B268" s="70">
        <v>210</v>
      </c>
      <c r="C268" s="239" t="s">
        <v>1575</v>
      </c>
      <c r="D268" s="136" t="s">
        <v>438</v>
      </c>
      <c r="E268" s="136" t="s">
        <v>438</v>
      </c>
      <c r="F268" s="136" t="s">
        <v>438</v>
      </c>
      <c r="G268" s="72"/>
      <c r="H268" s="72"/>
      <c r="I268" s="72"/>
      <c r="J268" s="72">
        <v>5</v>
      </c>
      <c r="K268" s="72">
        <v>0</v>
      </c>
      <c r="L268" s="72">
        <v>5</v>
      </c>
      <c r="M268" s="83">
        <v>500</v>
      </c>
      <c r="N268" s="74">
        <f t="shared" si="307"/>
        <v>2500</v>
      </c>
      <c r="O268" s="69">
        <v>0</v>
      </c>
      <c r="P268" s="74">
        <f t="shared" si="369"/>
        <v>0</v>
      </c>
      <c r="Q268" s="69">
        <v>5</v>
      </c>
      <c r="R268" s="74">
        <f t="shared" si="370"/>
        <v>2500</v>
      </c>
      <c r="S268" s="69">
        <v>0</v>
      </c>
      <c r="T268" s="86">
        <f t="shared" si="371"/>
        <v>0</v>
      </c>
      <c r="U268" s="69">
        <v>0</v>
      </c>
      <c r="V268" s="74">
        <f t="shared" si="372"/>
        <v>0</v>
      </c>
      <c r="W268" s="75"/>
    </row>
    <row r="269" spans="1:26" ht="15" customHeight="1" x14ac:dyDescent="0.3"/>
    <row r="270" spans="1:26" s="123" customFormat="1" ht="12.5" customHeight="1" x14ac:dyDescent="0.35">
      <c r="B270" s="24"/>
      <c r="C270" s="142" t="s">
        <v>577</v>
      </c>
      <c r="D270" s="142"/>
      <c r="E270" s="142"/>
      <c r="F270" s="26"/>
      <c r="G270" s="127"/>
      <c r="H270" s="127" t="s">
        <v>577</v>
      </c>
      <c r="I270" s="26"/>
      <c r="J270" s="142"/>
      <c r="K270" s="142"/>
      <c r="L270" s="24"/>
      <c r="M270" s="26"/>
      <c r="N270" s="26" t="s">
        <v>577</v>
      </c>
      <c r="O270" s="26"/>
      <c r="P270" s="26"/>
      <c r="Q270" s="24"/>
      <c r="R270" s="27"/>
      <c r="S270" s="28" t="s">
        <v>577</v>
      </c>
      <c r="T270" s="28"/>
      <c r="U270" s="28"/>
      <c r="V270" s="28"/>
      <c r="W270" s="28"/>
      <c r="X270" s="28"/>
      <c r="Y270" s="28"/>
      <c r="Z270" s="24"/>
    </row>
    <row r="271" spans="1:26" s="140" customFormat="1" ht="16" customHeight="1" x14ac:dyDescent="0.35">
      <c r="C271" s="140" t="s">
        <v>578</v>
      </c>
      <c r="E271" s="134"/>
      <c r="F271" s="132"/>
      <c r="G271" s="132"/>
      <c r="H271" s="132" t="s">
        <v>789</v>
      </c>
      <c r="I271" s="132"/>
      <c r="M271" s="132"/>
      <c r="N271" s="132" t="s">
        <v>790</v>
      </c>
      <c r="O271" s="132"/>
      <c r="P271" s="132"/>
      <c r="S271" s="133" t="s">
        <v>688</v>
      </c>
      <c r="T271" s="133"/>
      <c r="U271" s="133"/>
      <c r="V271" s="133"/>
      <c r="W271" s="133"/>
      <c r="X271" s="133"/>
      <c r="Y271" s="133"/>
    </row>
    <row r="272" spans="1:26" s="140" customFormat="1" ht="16" customHeight="1" x14ac:dyDescent="0.35">
      <c r="C272" s="140" t="s">
        <v>614</v>
      </c>
      <c r="E272" s="134"/>
      <c r="F272" s="132"/>
      <c r="G272" s="132"/>
      <c r="H272" s="132" t="s">
        <v>686</v>
      </c>
      <c r="I272" s="132"/>
      <c r="M272" s="132"/>
      <c r="N272" s="132" t="s">
        <v>615</v>
      </c>
      <c r="O272" s="132"/>
      <c r="P272" s="132"/>
      <c r="S272" s="133" t="s">
        <v>616</v>
      </c>
      <c r="T272" s="133"/>
      <c r="U272" s="133"/>
      <c r="V272" s="133"/>
      <c r="W272" s="133"/>
      <c r="X272" s="133"/>
      <c r="Y272" s="133"/>
    </row>
    <row r="273" spans="1:25" s="140" customFormat="1" ht="16" customHeight="1" x14ac:dyDescent="0.35">
      <c r="C273" s="140" t="s">
        <v>677</v>
      </c>
      <c r="E273" s="134"/>
      <c r="F273" s="132"/>
      <c r="G273" s="132"/>
      <c r="H273" s="132" t="s">
        <v>687</v>
      </c>
      <c r="I273" s="132"/>
      <c r="M273" s="132"/>
      <c r="N273" s="132" t="s">
        <v>86</v>
      </c>
      <c r="O273" s="132"/>
      <c r="P273" s="132"/>
      <c r="S273" s="133" t="s">
        <v>87</v>
      </c>
      <c r="T273" s="133"/>
      <c r="U273" s="133"/>
      <c r="V273" s="133"/>
      <c r="W273" s="133"/>
      <c r="X273" s="133"/>
      <c r="Y273" s="133"/>
    </row>
    <row r="274" spans="1:25" s="234" customFormat="1" ht="16" customHeight="1" x14ac:dyDescent="0.3">
      <c r="A274" s="372" t="s">
        <v>1163</v>
      </c>
      <c r="B274" s="372"/>
      <c r="C274" s="372"/>
      <c r="D274" s="372"/>
      <c r="E274" s="372"/>
      <c r="F274" s="372"/>
      <c r="G274" s="372"/>
      <c r="H274" s="372"/>
      <c r="I274" s="372"/>
      <c r="J274" s="372"/>
      <c r="K274" s="372"/>
      <c r="L274" s="372"/>
      <c r="M274" s="372"/>
      <c r="N274" s="372"/>
      <c r="O274" s="372"/>
      <c r="P274" s="372"/>
      <c r="Q274" s="372"/>
      <c r="R274" s="372"/>
      <c r="S274" s="372"/>
      <c r="T274" s="372"/>
      <c r="U274" s="372"/>
      <c r="V274" s="372"/>
      <c r="W274" s="372"/>
      <c r="X274" s="67"/>
      <c r="Y274" s="67"/>
    </row>
    <row r="275" spans="1:25" s="234" customFormat="1" ht="16" customHeight="1" x14ac:dyDescent="0.3">
      <c r="A275" s="371" t="s">
        <v>617</v>
      </c>
      <c r="B275" s="371"/>
      <c r="C275" s="371"/>
      <c r="D275" s="371"/>
      <c r="E275" s="371"/>
      <c r="F275" s="371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  <c r="Q275" s="371"/>
      <c r="R275" s="371"/>
      <c r="S275" s="371"/>
      <c r="T275" s="371"/>
      <c r="U275" s="371"/>
      <c r="V275" s="371"/>
      <c r="W275" s="371"/>
      <c r="X275" s="67"/>
      <c r="Y275" s="67"/>
    </row>
    <row r="276" spans="1:25" s="61" customFormat="1" ht="16" customHeight="1" x14ac:dyDescent="0.3">
      <c r="A276" s="337" t="s">
        <v>13</v>
      </c>
      <c r="B276" s="358" t="s">
        <v>12</v>
      </c>
      <c r="C276" s="359" t="s">
        <v>437</v>
      </c>
      <c r="D276" s="360" t="s">
        <v>16</v>
      </c>
      <c r="E276" s="360" t="s">
        <v>17</v>
      </c>
      <c r="F276" s="360" t="s">
        <v>18</v>
      </c>
      <c r="G276" s="363" t="s">
        <v>19</v>
      </c>
      <c r="H276" s="364"/>
      <c r="I276" s="365"/>
      <c r="J276" s="361" t="s">
        <v>1161</v>
      </c>
      <c r="K276" s="366" t="s">
        <v>20</v>
      </c>
      <c r="L276" s="361" t="s">
        <v>1162</v>
      </c>
      <c r="M276" s="367" t="s">
        <v>21</v>
      </c>
      <c r="N276" s="369" t="s">
        <v>22</v>
      </c>
      <c r="O276" s="337" t="s">
        <v>23</v>
      </c>
      <c r="P276" s="337"/>
      <c r="Q276" s="337" t="s">
        <v>24</v>
      </c>
      <c r="R276" s="337"/>
      <c r="S276" s="357" t="s">
        <v>25</v>
      </c>
      <c r="T276" s="357"/>
      <c r="U276" s="337" t="s">
        <v>26</v>
      </c>
      <c r="V276" s="337"/>
      <c r="W276" s="6" t="s">
        <v>27</v>
      </c>
    </row>
    <row r="277" spans="1:25" s="61" customFormat="1" ht="16" customHeight="1" x14ac:dyDescent="0.3">
      <c r="A277" s="337"/>
      <c r="B277" s="358"/>
      <c r="C277" s="359"/>
      <c r="D277" s="360"/>
      <c r="E277" s="360"/>
      <c r="F277" s="360"/>
      <c r="G277" s="145" t="s">
        <v>619</v>
      </c>
      <c r="H277" s="145" t="s">
        <v>788</v>
      </c>
      <c r="I277" s="145" t="s">
        <v>1164</v>
      </c>
      <c r="J277" s="362"/>
      <c r="K277" s="366"/>
      <c r="L277" s="362"/>
      <c r="M277" s="368"/>
      <c r="N277" s="370"/>
      <c r="O277" s="230" t="s">
        <v>28</v>
      </c>
      <c r="P277" s="233" t="s">
        <v>29</v>
      </c>
      <c r="Q277" s="230" t="s">
        <v>28</v>
      </c>
      <c r="R277" s="233" t="s">
        <v>29</v>
      </c>
      <c r="S277" s="230" t="s">
        <v>28</v>
      </c>
      <c r="T277" s="230" t="s">
        <v>29</v>
      </c>
      <c r="U277" s="230" t="s">
        <v>28</v>
      </c>
      <c r="V277" s="233" t="s">
        <v>29</v>
      </c>
      <c r="W277" s="6"/>
    </row>
    <row r="278" spans="1:25" ht="17.5" customHeight="1" x14ac:dyDescent="0.35">
      <c r="A278" s="69">
        <v>10945</v>
      </c>
      <c r="B278" s="70">
        <v>211</v>
      </c>
      <c r="C278" s="239" t="s">
        <v>1573</v>
      </c>
      <c r="D278" s="136" t="s">
        <v>438</v>
      </c>
      <c r="E278" s="136" t="s">
        <v>438</v>
      </c>
      <c r="F278" s="136" t="s">
        <v>438</v>
      </c>
      <c r="G278" s="72"/>
      <c r="H278" s="72"/>
      <c r="I278" s="72"/>
      <c r="J278" s="72">
        <v>10</v>
      </c>
      <c r="K278" s="72">
        <v>0</v>
      </c>
      <c r="L278" s="72">
        <v>10</v>
      </c>
      <c r="M278" s="83">
        <v>150</v>
      </c>
      <c r="N278" s="74">
        <f t="shared" ref="N278:N286" si="373">L278*M278</f>
        <v>1500</v>
      </c>
      <c r="O278" s="69">
        <v>0</v>
      </c>
      <c r="P278" s="74">
        <f t="shared" ref="P278:P286" si="374">M278*O278</f>
        <v>0</v>
      </c>
      <c r="Q278" s="69">
        <v>10</v>
      </c>
      <c r="R278" s="74">
        <f t="shared" ref="R278:R286" si="375">M278*Q278</f>
        <v>1500</v>
      </c>
      <c r="S278" s="69">
        <v>0</v>
      </c>
      <c r="T278" s="86">
        <f t="shared" ref="T278:T286" si="376">M278*S278</f>
        <v>0</v>
      </c>
      <c r="U278" s="69">
        <v>0</v>
      </c>
      <c r="V278" s="74">
        <f t="shared" ref="V278:V286" si="377">M278*U278</f>
        <v>0</v>
      </c>
      <c r="W278" s="75"/>
    </row>
    <row r="279" spans="1:25" ht="17.5" customHeight="1" x14ac:dyDescent="0.35">
      <c r="A279" s="69">
        <v>10945</v>
      </c>
      <c r="B279" s="70">
        <v>212</v>
      </c>
      <c r="C279" s="239" t="s">
        <v>1572</v>
      </c>
      <c r="D279" s="136" t="s">
        <v>438</v>
      </c>
      <c r="E279" s="136" t="s">
        <v>438</v>
      </c>
      <c r="F279" s="136" t="s">
        <v>438</v>
      </c>
      <c r="G279" s="72"/>
      <c r="H279" s="72"/>
      <c r="I279" s="72"/>
      <c r="J279" s="72">
        <v>10</v>
      </c>
      <c r="K279" s="72">
        <v>0</v>
      </c>
      <c r="L279" s="72">
        <v>10</v>
      </c>
      <c r="M279" s="83">
        <v>250</v>
      </c>
      <c r="N279" s="74">
        <f t="shared" si="373"/>
        <v>2500</v>
      </c>
      <c r="O279" s="69">
        <v>0</v>
      </c>
      <c r="P279" s="74">
        <f t="shared" si="374"/>
        <v>0</v>
      </c>
      <c r="Q279" s="69">
        <v>10</v>
      </c>
      <c r="R279" s="74">
        <f t="shared" si="375"/>
        <v>2500</v>
      </c>
      <c r="S279" s="69">
        <v>0</v>
      </c>
      <c r="T279" s="86">
        <f t="shared" si="376"/>
        <v>0</v>
      </c>
      <c r="U279" s="69">
        <v>0</v>
      </c>
      <c r="V279" s="74">
        <f t="shared" si="377"/>
        <v>0</v>
      </c>
      <c r="W279" s="75"/>
    </row>
    <row r="280" spans="1:25" ht="17.5" customHeight="1" x14ac:dyDescent="0.35">
      <c r="A280" s="69">
        <v>10945</v>
      </c>
      <c r="B280" s="70">
        <v>213</v>
      </c>
      <c r="C280" s="135" t="s">
        <v>1570</v>
      </c>
      <c r="D280" s="136" t="s">
        <v>438</v>
      </c>
      <c r="E280" s="136" t="s">
        <v>438</v>
      </c>
      <c r="F280" s="136" t="s">
        <v>438</v>
      </c>
      <c r="G280" s="72"/>
      <c r="H280" s="72"/>
      <c r="I280" s="72"/>
      <c r="J280" s="72">
        <v>40</v>
      </c>
      <c r="K280" s="72">
        <v>0</v>
      </c>
      <c r="L280" s="72">
        <v>40</v>
      </c>
      <c r="M280" s="83">
        <v>50</v>
      </c>
      <c r="N280" s="74">
        <f t="shared" si="373"/>
        <v>2000</v>
      </c>
      <c r="O280" s="69">
        <v>0</v>
      </c>
      <c r="P280" s="74">
        <f t="shared" si="374"/>
        <v>0</v>
      </c>
      <c r="Q280" s="69">
        <v>40</v>
      </c>
      <c r="R280" s="74">
        <f t="shared" si="375"/>
        <v>2000</v>
      </c>
      <c r="S280" s="69">
        <v>0</v>
      </c>
      <c r="T280" s="86">
        <f t="shared" si="376"/>
        <v>0</v>
      </c>
      <c r="U280" s="69">
        <v>0</v>
      </c>
      <c r="V280" s="74">
        <f t="shared" si="377"/>
        <v>0</v>
      </c>
      <c r="W280" s="75"/>
    </row>
    <row r="281" spans="1:25" ht="17.5" customHeight="1" x14ac:dyDescent="0.35">
      <c r="A281" s="69">
        <v>10945</v>
      </c>
      <c r="B281" s="70">
        <v>214</v>
      </c>
      <c r="C281" s="239" t="s">
        <v>1578</v>
      </c>
      <c r="D281" s="136" t="s">
        <v>438</v>
      </c>
      <c r="E281" s="136" t="s">
        <v>438</v>
      </c>
      <c r="F281" s="136" t="s">
        <v>438</v>
      </c>
      <c r="G281" s="72"/>
      <c r="H281" s="72"/>
      <c r="I281" s="72"/>
      <c r="J281" s="72">
        <v>1</v>
      </c>
      <c r="K281" s="72">
        <v>0</v>
      </c>
      <c r="L281" s="72">
        <v>2</v>
      </c>
      <c r="M281" s="83">
        <v>3500</v>
      </c>
      <c r="N281" s="74">
        <f t="shared" si="373"/>
        <v>7000</v>
      </c>
      <c r="O281" s="69">
        <v>0</v>
      </c>
      <c r="P281" s="74">
        <f t="shared" si="374"/>
        <v>0</v>
      </c>
      <c r="Q281" s="69">
        <v>2</v>
      </c>
      <c r="R281" s="74">
        <f t="shared" si="375"/>
        <v>7000</v>
      </c>
      <c r="S281" s="69">
        <v>0</v>
      </c>
      <c r="T281" s="86">
        <f t="shared" si="376"/>
        <v>0</v>
      </c>
      <c r="U281" s="69">
        <v>0</v>
      </c>
      <c r="V281" s="74">
        <f t="shared" si="377"/>
        <v>0</v>
      </c>
      <c r="W281" s="75"/>
    </row>
    <row r="282" spans="1:25" ht="17.5" customHeight="1" x14ac:dyDescent="0.3">
      <c r="A282" s="69">
        <v>10945</v>
      </c>
      <c r="B282" s="70">
        <v>215</v>
      </c>
      <c r="C282" s="237" t="s">
        <v>1579</v>
      </c>
      <c r="D282" s="238" t="s">
        <v>590</v>
      </c>
      <c r="E282" s="238" t="s">
        <v>590</v>
      </c>
      <c r="F282" s="238" t="s">
        <v>590</v>
      </c>
      <c r="G282" s="72"/>
      <c r="H282" s="72"/>
      <c r="I282" s="72"/>
      <c r="J282" s="72">
        <v>3</v>
      </c>
      <c r="K282" s="72">
        <v>0</v>
      </c>
      <c r="L282" s="72">
        <v>3</v>
      </c>
      <c r="M282" s="83">
        <v>4500</v>
      </c>
      <c r="N282" s="74">
        <f t="shared" si="373"/>
        <v>13500</v>
      </c>
      <c r="O282" s="69">
        <v>3</v>
      </c>
      <c r="P282" s="74">
        <f t="shared" si="374"/>
        <v>13500</v>
      </c>
      <c r="Q282" s="69">
        <v>0</v>
      </c>
      <c r="R282" s="74">
        <f t="shared" si="375"/>
        <v>0</v>
      </c>
      <c r="S282" s="69">
        <v>0</v>
      </c>
      <c r="T282" s="86">
        <f t="shared" si="376"/>
        <v>0</v>
      </c>
      <c r="U282" s="69">
        <v>0</v>
      </c>
      <c r="V282" s="74">
        <f t="shared" si="377"/>
        <v>0</v>
      </c>
      <c r="W282" s="75"/>
    </row>
    <row r="283" spans="1:25" ht="17.5" customHeight="1" x14ac:dyDescent="0.35">
      <c r="A283" s="69">
        <v>10945</v>
      </c>
      <c r="B283" s="70">
        <v>216</v>
      </c>
      <c r="C283" s="239" t="s">
        <v>1577</v>
      </c>
      <c r="D283" s="136" t="s">
        <v>438</v>
      </c>
      <c r="E283" s="136" t="s">
        <v>438</v>
      </c>
      <c r="F283" s="136" t="s">
        <v>438</v>
      </c>
      <c r="G283" s="72"/>
      <c r="H283" s="72"/>
      <c r="I283" s="72"/>
      <c r="J283" s="72">
        <v>10</v>
      </c>
      <c r="K283" s="72">
        <v>0</v>
      </c>
      <c r="L283" s="72">
        <v>10</v>
      </c>
      <c r="M283" s="73">
        <v>300</v>
      </c>
      <c r="N283" s="74">
        <f t="shared" si="373"/>
        <v>3000</v>
      </c>
      <c r="O283" s="69">
        <v>0</v>
      </c>
      <c r="P283" s="74">
        <f t="shared" si="374"/>
        <v>0</v>
      </c>
      <c r="Q283" s="69">
        <v>10</v>
      </c>
      <c r="R283" s="74">
        <f t="shared" si="375"/>
        <v>3000</v>
      </c>
      <c r="S283" s="69">
        <v>0</v>
      </c>
      <c r="T283" s="86">
        <f t="shared" si="376"/>
        <v>0</v>
      </c>
      <c r="U283" s="69">
        <v>0</v>
      </c>
      <c r="V283" s="74">
        <f t="shared" si="377"/>
        <v>0</v>
      </c>
      <c r="W283" s="75"/>
    </row>
    <row r="284" spans="1:25" ht="17.5" customHeight="1" x14ac:dyDescent="0.35">
      <c r="A284" s="69">
        <v>10945</v>
      </c>
      <c r="B284" s="70">
        <v>217</v>
      </c>
      <c r="C284" s="135" t="s">
        <v>1569</v>
      </c>
      <c r="D284" s="136" t="s">
        <v>438</v>
      </c>
      <c r="E284" s="136" t="s">
        <v>438</v>
      </c>
      <c r="F284" s="136" t="s">
        <v>438</v>
      </c>
      <c r="G284" s="72"/>
      <c r="H284" s="72"/>
      <c r="I284" s="72"/>
      <c r="J284" s="72">
        <v>2</v>
      </c>
      <c r="K284" s="72">
        <v>0</v>
      </c>
      <c r="L284" s="72">
        <v>2</v>
      </c>
      <c r="M284" s="73">
        <v>600</v>
      </c>
      <c r="N284" s="74">
        <f t="shared" si="373"/>
        <v>1200</v>
      </c>
      <c r="O284" s="69">
        <v>0</v>
      </c>
      <c r="P284" s="74">
        <f t="shared" si="374"/>
        <v>0</v>
      </c>
      <c r="Q284" s="69">
        <v>2</v>
      </c>
      <c r="R284" s="74">
        <f t="shared" si="375"/>
        <v>1200</v>
      </c>
      <c r="S284" s="69">
        <v>0</v>
      </c>
      <c r="T284" s="86">
        <f t="shared" si="376"/>
        <v>0</v>
      </c>
      <c r="U284" s="69">
        <v>0</v>
      </c>
      <c r="V284" s="74">
        <f t="shared" si="377"/>
        <v>0</v>
      </c>
      <c r="W284" s="75"/>
    </row>
    <row r="285" spans="1:25" ht="17.5" customHeight="1" x14ac:dyDescent="0.35">
      <c r="A285" s="69">
        <v>10945</v>
      </c>
      <c r="B285" s="70">
        <v>218</v>
      </c>
      <c r="C285" s="135" t="s">
        <v>1568</v>
      </c>
      <c r="D285" s="136" t="s">
        <v>438</v>
      </c>
      <c r="E285" s="136" t="s">
        <v>438</v>
      </c>
      <c r="F285" s="136" t="s">
        <v>438</v>
      </c>
      <c r="G285" s="72"/>
      <c r="H285" s="72"/>
      <c r="I285" s="72"/>
      <c r="J285" s="72">
        <v>2</v>
      </c>
      <c r="K285" s="72">
        <v>0</v>
      </c>
      <c r="L285" s="72">
        <v>2</v>
      </c>
      <c r="M285" s="73">
        <v>700</v>
      </c>
      <c r="N285" s="74">
        <f t="shared" si="373"/>
        <v>1400</v>
      </c>
      <c r="O285" s="69">
        <v>0</v>
      </c>
      <c r="P285" s="74">
        <f t="shared" si="374"/>
        <v>0</v>
      </c>
      <c r="Q285" s="69">
        <v>2</v>
      </c>
      <c r="R285" s="74">
        <f t="shared" si="375"/>
        <v>1400</v>
      </c>
      <c r="S285" s="69">
        <v>0</v>
      </c>
      <c r="T285" s="86">
        <f t="shared" si="376"/>
        <v>0</v>
      </c>
      <c r="U285" s="69">
        <v>0</v>
      </c>
      <c r="V285" s="74">
        <f t="shared" si="377"/>
        <v>0</v>
      </c>
      <c r="W285" s="75"/>
    </row>
    <row r="286" spans="1:25" ht="17.5" customHeight="1" x14ac:dyDescent="0.35">
      <c r="A286" s="69">
        <v>10945</v>
      </c>
      <c r="B286" s="70">
        <v>219</v>
      </c>
      <c r="C286" s="135" t="s">
        <v>1571</v>
      </c>
      <c r="D286" s="136" t="s">
        <v>438</v>
      </c>
      <c r="E286" s="136" t="s">
        <v>438</v>
      </c>
      <c r="F286" s="136" t="s">
        <v>438</v>
      </c>
      <c r="G286" s="72"/>
      <c r="H286" s="72"/>
      <c r="I286" s="72"/>
      <c r="J286" s="72">
        <v>4</v>
      </c>
      <c r="K286" s="72">
        <v>0</v>
      </c>
      <c r="L286" s="72">
        <v>4</v>
      </c>
      <c r="M286" s="73">
        <v>400</v>
      </c>
      <c r="N286" s="74">
        <f t="shared" si="373"/>
        <v>1600</v>
      </c>
      <c r="O286" s="69">
        <v>0</v>
      </c>
      <c r="P286" s="74">
        <f t="shared" si="374"/>
        <v>0</v>
      </c>
      <c r="Q286" s="69">
        <v>4</v>
      </c>
      <c r="R286" s="74">
        <f t="shared" si="375"/>
        <v>1600</v>
      </c>
      <c r="S286" s="69">
        <v>0</v>
      </c>
      <c r="T286" s="86">
        <f t="shared" si="376"/>
        <v>0</v>
      </c>
      <c r="U286" s="69">
        <v>0</v>
      </c>
      <c r="V286" s="74">
        <f t="shared" si="377"/>
        <v>0</v>
      </c>
      <c r="W286" s="75"/>
    </row>
    <row r="287" spans="1:25" s="80" customFormat="1" ht="17.5" customHeight="1" x14ac:dyDescent="0.3">
      <c r="A287" s="354" t="s">
        <v>82</v>
      </c>
      <c r="B287" s="355"/>
      <c r="C287" s="355"/>
      <c r="D287" s="355"/>
      <c r="E287" s="355"/>
      <c r="F287" s="355"/>
      <c r="G287" s="355"/>
      <c r="H287" s="355"/>
      <c r="I287" s="355"/>
      <c r="J287" s="355"/>
      <c r="K287" s="355"/>
      <c r="L287" s="355"/>
      <c r="M287" s="356"/>
      <c r="N287" s="79">
        <f>SUM(N5:N286)</f>
        <v>2329056.1799999997</v>
      </c>
      <c r="O287" s="79" t="s">
        <v>463</v>
      </c>
      <c r="P287" s="15">
        <f>SUM(P5:P286)</f>
        <v>531159.59999999986</v>
      </c>
      <c r="Q287" s="79" t="s">
        <v>83</v>
      </c>
      <c r="R287" s="15">
        <f>SUM(R5:R286)</f>
        <v>594683.41999999993</v>
      </c>
      <c r="S287" s="79" t="s">
        <v>84</v>
      </c>
      <c r="T287" s="15">
        <f>SUM(T5:T286)</f>
        <v>612771.7699999999</v>
      </c>
      <c r="U287" s="79" t="s">
        <v>85</v>
      </c>
      <c r="V287" s="15">
        <f>SUM(V5:V286)</f>
        <v>590441.3899999999</v>
      </c>
      <c r="W287" s="79"/>
    </row>
    <row r="288" spans="1:25" ht="20" customHeight="1" x14ac:dyDescent="0.3"/>
    <row r="289" spans="2:26" s="123" customFormat="1" ht="25" customHeight="1" x14ac:dyDescent="0.35">
      <c r="B289" s="24"/>
      <c r="C289" s="232" t="s">
        <v>577</v>
      </c>
      <c r="D289" s="232"/>
      <c r="E289" s="232"/>
      <c r="F289" s="26"/>
      <c r="G289" s="127"/>
      <c r="H289" s="127" t="s">
        <v>577</v>
      </c>
      <c r="I289" s="26"/>
      <c r="J289" s="232"/>
      <c r="K289" s="232"/>
      <c r="L289" s="24"/>
      <c r="M289" s="26"/>
      <c r="N289" s="26" t="s">
        <v>577</v>
      </c>
      <c r="O289" s="26"/>
      <c r="P289" s="26"/>
      <c r="Q289" s="24"/>
      <c r="R289" s="27"/>
      <c r="S289" s="28" t="s">
        <v>577</v>
      </c>
      <c r="T289" s="28"/>
      <c r="U289" s="28"/>
      <c r="V289" s="28"/>
      <c r="W289" s="28"/>
      <c r="X289" s="28"/>
      <c r="Y289" s="28"/>
      <c r="Z289" s="24"/>
    </row>
    <row r="290" spans="2:26" s="231" customFormat="1" ht="16" customHeight="1" x14ac:dyDescent="0.35">
      <c r="C290" s="231" t="s">
        <v>578</v>
      </c>
      <c r="E290" s="134"/>
      <c r="F290" s="132"/>
      <c r="G290" s="132"/>
      <c r="H290" s="132" t="s">
        <v>789</v>
      </c>
      <c r="I290" s="132"/>
      <c r="M290" s="132"/>
      <c r="N290" s="132" t="s">
        <v>790</v>
      </c>
      <c r="O290" s="132"/>
      <c r="P290" s="132"/>
      <c r="S290" s="133" t="s">
        <v>688</v>
      </c>
      <c r="T290" s="133"/>
      <c r="U290" s="133"/>
      <c r="V290" s="133"/>
      <c r="W290" s="133"/>
      <c r="X290" s="133"/>
      <c r="Y290" s="133"/>
    </row>
    <row r="291" spans="2:26" s="231" customFormat="1" ht="16" customHeight="1" x14ac:dyDescent="0.35">
      <c r="C291" s="231" t="s">
        <v>614</v>
      </c>
      <c r="E291" s="134"/>
      <c r="F291" s="132"/>
      <c r="G291" s="132"/>
      <c r="H291" s="132" t="s">
        <v>686</v>
      </c>
      <c r="I291" s="132"/>
      <c r="M291" s="132"/>
      <c r="N291" s="132" t="s">
        <v>615</v>
      </c>
      <c r="O291" s="132"/>
      <c r="P291" s="132"/>
      <c r="S291" s="133" t="s">
        <v>616</v>
      </c>
      <c r="T291" s="133"/>
      <c r="U291" s="133"/>
      <c r="V291" s="133"/>
      <c r="W291" s="133"/>
      <c r="X291" s="133"/>
      <c r="Y291" s="133"/>
    </row>
    <row r="292" spans="2:26" s="231" customFormat="1" ht="16" customHeight="1" x14ac:dyDescent="0.35">
      <c r="C292" s="231" t="s">
        <v>677</v>
      </c>
      <c r="E292" s="134"/>
      <c r="F292" s="132"/>
      <c r="G292" s="132"/>
      <c r="H292" s="132" t="s">
        <v>687</v>
      </c>
      <c r="I292" s="132"/>
      <c r="M292" s="132"/>
      <c r="N292" s="132" t="s">
        <v>86</v>
      </c>
      <c r="O292" s="132"/>
      <c r="P292" s="132"/>
      <c r="S292" s="133" t="s">
        <v>87</v>
      </c>
      <c r="T292" s="133"/>
      <c r="U292" s="133"/>
      <c r="V292" s="133"/>
      <c r="W292" s="133"/>
      <c r="X292" s="133"/>
      <c r="Y292" s="133"/>
    </row>
  </sheetData>
  <sortState ref="C279:D289">
    <sortCondition ref="C278"/>
  </sortState>
  <mergeCells count="145">
    <mergeCell ref="G120:I120"/>
    <mergeCell ref="G159:I159"/>
    <mergeCell ref="G198:I198"/>
    <mergeCell ref="A235:W235"/>
    <mergeCell ref="A236:W236"/>
    <mergeCell ref="S120:T120"/>
    <mergeCell ref="U120:V120"/>
    <mergeCell ref="A157:W157"/>
    <mergeCell ref="S276:T276"/>
    <mergeCell ref="U276:V276"/>
    <mergeCell ref="N159:N160"/>
    <mergeCell ref="A159:A160"/>
    <mergeCell ref="B159:B160"/>
    <mergeCell ref="C159:C160"/>
    <mergeCell ref="D159:D160"/>
    <mergeCell ref="L198:L199"/>
    <mergeCell ref="M198:M199"/>
    <mergeCell ref="O237:P237"/>
    <mergeCell ref="Q237:R237"/>
    <mergeCell ref="U198:V198"/>
    <mergeCell ref="S159:T159"/>
    <mergeCell ref="U159:V159"/>
    <mergeCell ref="E120:E121"/>
    <mergeCell ref="F120:F121"/>
    <mergeCell ref="A196:W196"/>
    <mergeCell ref="A197:W197"/>
    <mergeCell ref="A287:M287"/>
    <mergeCell ref="A274:W274"/>
    <mergeCell ref="A275:W275"/>
    <mergeCell ref="A276:A277"/>
    <mergeCell ref="B276:B277"/>
    <mergeCell ref="C276:C277"/>
    <mergeCell ref="D276:D277"/>
    <mergeCell ref="E276:E277"/>
    <mergeCell ref="F276:F277"/>
    <mergeCell ref="G276:I276"/>
    <mergeCell ref="J276:J277"/>
    <mergeCell ref="K276:K277"/>
    <mergeCell ref="L276:L277"/>
    <mergeCell ref="M276:M277"/>
    <mergeCell ref="N276:N277"/>
    <mergeCell ref="O276:P276"/>
    <mergeCell ref="Q276:R276"/>
    <mergeCell ref="E198:E199"/>
    <mergeCell ref="F198:F199"/>
    <mergeCell ref="J198:J199"/>
    <mergeCell ref="K198:K199"/>
    <mergeCell ref="E159:E160"/>
    <mergeCell ref="F159:F160"/>
    <mergeCell ref="J159:J160"/>
    <mergeCell ref="A118:W118"/>
    <mergeCell ref="A119:W119"/>
    <mergeCell ref="A120:A121"/>
    <mergeCell ref="N198:N199"/>
    <mergeCell ref="O198:P198"/>
    <mergeCell ref="Q198:R198"/>
    <mergeCell ref="B120:B121"/>
    <mergeCell ref="S198:T198"/>
    <mergeCell ref="J120:J121"/>
    <mergeCell ref="K120:K121"/>
    <mergeCell ref="L120:L121"/>
    <mergeCell ref="M120:M121"/>
    <mergeCell ref="N120:N121"/>
    <mergeCell ref="O120:P120"/>
    <mergeCell ref="O159:P159"/>
    <mergeCell ref="Q159:R159"/>
    <mergeCell ref="K159:K160"/>
    <mergeCell ref="A79:W79"/>
    <mergeCell ref="A80:W80"/>
    <mergeCell ref="A81:A82"/>
    <mergeCell ref="B81:B82"/>
    <mergeCell ref="C81:C82"/>
    <mergeCell ref="D81:D82"/>
    <mergeCell ref="E81:E82"/>
    <mergeCell ref="F81:F82"/>
    <mergeCell ref="J81:J82"/>
    <mergeCell ref="K81:K82"/>
    <mergeCell ref="L81:L82"/>
    <mergeCell ref="M81:M82"/>
    <mergeCell ref="G81:I81"/>
    <mergeCell ref="N81:N82"/>
    <mergeCell ref="O81:P81"/>
    <mergeCell ref="Q81:R81"/>
    <mergeCell ref="S81:T81"/>
    <mergeCell ref="U81:V81"/>
    <mergeCell ref="A40:W40"/>
    <mergeCell ref="A41:W41"/>
    <mergeCell ref="A42:A43"/>
    <mergeCell ref="B42:B43"/>
    <mergeCell ref="C42:C43"/>
    <mergeCell ref="D42:D43"/>
    <mergeCell ref="O42:P42"/>
    <mergeCell ref="Q42:R42"/>
    <mergeCell ref="E42:E43"/>
    <mergeCell ref="F42:F43"/>
    <mergeCell ref="J42:J43"/>
    <mergeCell ref="K42:K43"/>
    <mergeCell ref="M42:M43"/>
    <mergeCell ref="N42:N43"/>
    <mergeCell ref="G42:I42"/>
    <mergeCell ref="S42:T42"/>
    <mergeCell ref="U42:V42"/>
    <mergeCell ref="L42:L43"/>
    <mergeCell ref="A1:W1"/>
    <mergeCell ref="A2:W2"/>
    <mergeCell ref="S3:T3"/>
    <mergeCell ref="U3:V3"/>
    <mergeCell ref="A3:A4"/>
    <mergeCell ref="B3:B4"/>
    <mergeCell ref="C3:C4"/>
    <mergeCell ref="D3:D4"/>
    <mergeCell ref="J3:J4"/>
    <mergeCell ref="N3:N4"/>
    <mergeCell ref="O3:P3"/>
    <mergeCell ref="Q3:R3"/>
    <mergeCell ref="K3:K4"/>
    <mergeCell ref="L3:L4"/>
    <mergeCell ref="M3:M4"/>
    <mergeCell ref="E3:E4"/>
    <mergeCell ref="F3:F4"/>
    <mergeCell ref="G3:I3"/>
    <mergeCell ref="Q120:R120"/>
    <mergeCell ref="S237:T237"/>
    <mergeCell ref="U237:V237"/>
    <mergeCell ref="A237:A238"/>
    <mergeCell ref="B237:B238"/>
    <mergeCell ref="C237:C238"/>
    <mergeCell ref="D237:D238"/>
    <mergeCell ref="E237:E238"/>
    <mergeCell ref="F237:F238"/>
    <mergeCell ref="J237:J238"/>
    <mergeCell ref="G237:I237"/>
    <mergeCell ref="K237:K238"/>
    <mergeCell ref="L237:L238"/>
    <mergeCell ref="M237:M238"/>
    <mergeCell ref="N237:N238"/>
    <mergeCell ref="L159:L160"/>
    <mergeCell ref="M159:M160"/>
    <mergeCell ref="C120:C121"/>
    <mergeCell ref="D120:D121"/>
    <mergeCell ref="A158:W158"/>
    <mergeCell ref="A198:A199"/>
    <mergeCell ref="B198:B199"/>
    <mergeCell ref="C198:C199"/>
    <mergeCell ref="D198:D199"/>
  </mergeCells>
  <pageMargins left="0" right="0" top="0.15748031496062992" bottom="0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0" zoomScaleNormal="80" workbookViewId="0">
      <selection activeCell="D14" sqref="D14"/>
    </sheetView>
  </sheetViews>
  <sheetFormatPr defaultRowHeight="14" x14ac:dyDescent="0.3"/>
  <cols>
    <col min="1" max="1" width="6.58203125" customWidth="1"/>
    <col min="2" max="2" width="32.08203125" customWidth="1"/>
    <col min="3" max="3" width="25.83203125" customWidth="1"/>
    <col min="4" max="4" width="21.5" customWidth="1"/>
    <col min="5" max="5" width="31.58203125" customWidth="1"/>
  </cols>
  <sheetData>
    <row r="1" spans="2:5" ht="30.5" x14ac:dyDescent="0.3">
      <c r="B1" s="325" t="s">
        <v>678</v>
      </c>
      <c r="C1" s="325"/>
      <c r="D1" s="325"/>
      <c r="E1" s="325"/>
    </row>
    <row r="2" spans="2:5" ht="30.5" x14ac:dyDescent="0.3">
      <c r="B2" s="325" t="s">
        <v>613</v>
      </c>
      <c r="C2" s="325"/>
      <c r="D2" s="325"/>
      <c r="E2" s="325"/>
    </row>
    <row r="3" spans="2:5" ht="30.5" x14ac:dyDescent="0.3">
      <c r="B3" s="326" t="s">
        <v>1159</v>
      </c>
      <c r="C3" s="326"/>
      <c r="D3" s="326"/>
      <c r="E3" s="326"/>
    </row>
    <row r="4" spans="2:5" ht="30.5" x14ac:dyDescent="0.3">
      <c r="B4" s="327" t="s">
        <v>0</v>
      </c>
      <c r="C4" s="327"/>
      <c r="D4" s="327" t="s">
        <v>787</v>
      </c>
      <c r="E4" s="327"/>
    </row>
    <row r="5" spans="2:5" ht="30.5" x14ac:dyDescent="0.3">
      <c r="B5" s="327"/>
      <c r="C5" s="327"/>
      <c r="D5" s="5" t="s">
        <v>1</v>
      </c>
      <c r="E5" s="5" t="s">
        <v>2</v>
      </c>
    </row>
    <row r="6" spans="2:5" ht="30.5" x14ac:dyDescent="0.3">
      <c r="B6" s="327" t="s">
        <v>3</v>
      </c>
      <c r="C6" s="5" t="s">
        <v>4</v>
      </c>
      <c r="D6" s="4">
        <v>10</v>
      </c>
      <c r="E6" s="2">
        <v>53505</v>
      </c>
    </row>
    <row r="7" spans="2:5" ht="30.5" x14ac:dyDescent="0.3">
      <c r="B7" s="327"/>
      <c r="C7" s="5" t="s">
        <v>5</v>
      </c>
      <c r="D7" s="116"/>
      <c r="E7" s="2"/>
    </row>
    <row r="8" spans="2:5" ht="30.5" x14ac:dyDescent="0.3">
      <c r="B8" s="327" t="s">
        <v>6</v>
      </c>
      <c r="C8" s="5" t="s">
        <v>4</v>
      </c>
      <c r="D8" s="4">
        <v>13</v>
      </c>
      <c r="E8" s="2">
        <v>47215</v>
      </c>
    </row>
    <row r="9" spans="2:5" ht="30.5" x14ac:dyDescent="0.3">
      <c r="B9" s="327"/>
      <c r="C9" s="5" t="s">
        <v>5</v>
      </c>
      <c r="D9" s="116"/>
      <c r="E9" s="2"/>
    </row>
    <row r="10" spans="2:5" ht="30.5" x14ac:dyDescent="0.3">
      <c r="B10" s="327" t="s">
        <v>7</v>
      </c>
      <c r="C10" s="5" t="s">
        <v>4</v>
      </c>
      <c r="D10" s="4">
        <v>14</v>
      </c>
      <c r="E10" s="2">
        <v>49180</v>
      </c>
    </row>
    <row r="11" spans="2:5" ht="30.5" x14ac:dyDescent="0.3">
      <c r="B11" s="327"/>
      <c r="C11" s="5" t="s">
        <v>5</v>
      </c>
      <c r="D11" s="116"/>
      <c r="E11" s="2"/>
    </row>
    <row r="12" spans="2:5" ht="30.5" x14ac:dyDescent="0.3">
      <c r="B12" s="327" t="s">
        <v>8</v>
      </c>
      <c r="C12" s="5" t="s">
        <v>4</v>
      </c>
      <c r="D12" s="4">
        <v>13</v>
      </c>
      <c r="E12" s="2">
        <v>48580</v>
      </c>
    </row>
    <row r="13" spans="2:5" ht="30.5" x14ac:dyDescent="0.3">
      <c r="B13" s="327"/>
      <c r="C13" s="5" t="s">
        <v>5</v>
      </c>
      <c r="D13" s="116"/>
      <c r="E13" s="2"/>
    </row>
    <row r="14" spans="2:5" ht="30.5" x14ac:dyDescent="0.3">
      <c r="B14" s="5" t="s">
        <v>9</v>
      </c>
      <c r="C14" s="5"/>
      <c r="D14" s="4"/>
      <c r="E14" s="2">
        <f>SUM(E6:E13)</f>
        <v>198480</v>
      </c>
    </row>
  </sheetData>
  <mergeCells count="10">
    <mergeCell ref="B6:B7"/>
    <mergeCell ref="B8:B9"/>
    <mergeCell ref="B10:B11"/>
    <mergeCell ref="B12:B13"/>
    <mergeCell ref="B1:E1"/>
    <mergeCell ref="B2:E2"/>
    <mergeCell ref="B3:E3"/>
    <mergeCell ref="B4:B5"/>
    <mergeCell ref="C4:C5"/>
    <mergeCell ref="D4:E4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zoomScale="80" zoomScaleNormal="80" workbookViewId="0">
      <selection activeCell="X3" sqref="X3"/>
    </sheetView>
  </sheetViews>
  <sheetFormatPr defaultRowHeight="16.5" customHeight="1" x14ac:dyDescent="0.3"/>
  <cols>
    <col min="1" max="1" width="5.1640625" style="76" customWidth="1"/>
    <col min="2" max="2" width="3.58203125" style="76" customWidth="1"/>
    <col min="3" max="3" width="25.5" style="76" customWidth="1"/>
    <col min="4" max="4" width="5.1640625" style="81" customWidth="1"/>
    <col min="5" max="5" width="6.4140625" style="81" customWidth="1"/>
    <col min="6" max="6" width="6.58203125" style="81" customWidth="1"/>
    <col min="7" max="9" width="5.4140625" style="81" customWidth="1"/>
    <col min="10" max="10" width="6.6640625" style="81" customWidth="1"/>
    <col min="11" max="11" width="5.9140625" style="81" customWidth="1"/>
    <col min="12" max="12" width="7.9140625" style="81" customWidth="1"/>
    <col min="13" max="13" width="6.58203125" style="82" customWidth="1"/>
    <col min="14" max="14" width="9.08203125" style="89" customWidth="1"/>
    <col min="15" max="15" width="5.5" style="81" customWidth="1"/>
    <col min="16" max="16" width="7" style="89" customWidth="1"/>
    <col min="17" max="17" width="5.08203125" style="81" customWidth="1"/>
    <col min="18" max="18" width="6.75" style="89" customWidth="1"/>
    <col min="19" max="19" width="5.75" style="81" customWidth="1"/>
    <col min="20" max="20" width="7" style="81" customWidth="1"/>
    <col min="21" max="21" width="5.4140625" style="81" customWidth="1"/>
    <col min="22" max="22" width="6.6640625" style="89" customWidth="1"/>
    <col min="23" max="23" width="5.83203125" style="90" customWidth="1"/>
    <col min="24" max="255" width="8.6640625" style="76"/>
    <col min="256" max="256" width="11" style="76" customWidth="1"/>
    <col min="257" max="257" width="6" style="76" customWidth="1"/>
    <col min="258" max="258" width="10.5" style="76" customWidth="1"/>
    <col min="259" max="259" width="43" style="76" customWidth="1"/>
    <col min="260" max="262" width="8.6640625" style="76"/>
    <col min="263" max="265" width="9.5" style="76" customWidth="1"/>
    <col min="266" max="268" width="9.58203125" style="76" customWidth="1"/>
    <col min="269" max="269" width="10.58203125" style="76" customWidth="1"/>
    <col min="270" max="270" width="14.58203125" style="76" customWidth="1"/>
    <col min="271" max="271" width="8.6640625" style="76"/>
    <col min="272" max="272" width="12.5" style="76" customWidth="1"/>
    <col min="273" max="273" width="8.6640625" style="76"/>
    <col min="274" max="274" width="13.08203125" style="76" customWidth="1"/>
    <col min="275" max="275" width="8.6640625" style="76"/>
    <col min="276" max="276" width="14.25" style="76" customWidth="1"/>
    <col min="277" max="277" width="8.6640625" style="76"/>
    <col min="278" max="278" width="13.08203125" style="76" customWidth="1"/>
    <col min="279" max="279" width="15.08203125" style="76" customWidth="1"/>
    <col min="280" max="511" width="8.6640625" style="76"/>
    <col min="512" max="512" width="11" style="76" customWidth="1"/>
    <col min="513" max="513" width="6" style="76" customWidth="1"/>
    <col min="514" max="514" width="10.5" style="76" customWidth="1"/>
    <col min="515" max="515" width="43" style="76" customWidth="1"/>
    <col min="516" max="518" width="8.6640625" style="76"/>
    <col min="519" max="521" width="9.5" style="76" customWidth="1"/>
    <col min="522" max="524" width="9.58203125" style="76" customWidth="1"/>
    <col min="525" max="525" width="10.58203125" style="76" customWidth="1"/>
    <col min="526" max="526" width="14.58203125" style="76" customWidth="1"/>
    <col min="527" max="527" width="8.6640625" style="76"/>
    <col min="528" max="528" width="12.5" style="76" customWidth="1"/>
    <col min="529" max="529" width="8.6640625" style="76"/>
    <col min="530" max="530" width="13.08203125" style="76" customWidth="1"/>
    <col min="531" max="531" width="8.6640625" style="76"/>
    <col min="532" max="532" width="14.25" style="76" customWidth="1"/>
    <col min="533" max="533" width="8.6640625" style="76"/>
    <col min="534" max="534" width="13.08203125" style="76" customWidth="1"/>
    <col min="535" max="535" width="15.08203125" style="76" customWidth="1"/>
    <col min="536" max="767" width="8.6640625" style="76"/>
    <col min="768" max="768" width="11" style="76" customWidth="1"/>
    <col min="769" max="769" width="6" style="76" customWidth="1"/>
    <col min="770" max="770" width="10.5" style="76" customWidth="1"/>
    <col min="771" max="771" width="43" style="76" customWidth="1"/>
    <col min="772" max="774" width="8.6640625" style="76"/>
    <col min="775" max="777" width="9.5" style="76" customWidth="1"/>
    <col min="778" max="780" width="9.58203125" style="76" customWidth="1"/>
    <col min="781" max="781" width="10.58203125" style="76" customWidth="1"/>
    <col min="782" max="782" width="14.58203125" style="76" customWidth="1"/>
    <col min="783" max="783" width="8.6640625" style="76"/>
    <col min="784" max="784" width="12.5" style="76" customWidth="1"/>
    <col min="785" max="785" width="8.6640625" style="76"/>
    <col min="786" max="786" width="13.08203125" style="76" customWidth="1"/>
    <col min="787" max="787" width="8.6640625" style="76"/>
    <col min="788" max="788" width="14.25" style="76" customWidth="1"/>
    <col min="789" max="789" width="8.6640625" style="76"/>
    <col min="790" max="790" width="13.08203125" style="76" customWidth="1"/>
    <col min="791" max="791" width="15.08203125" style="76" customWidth="1"/>
    <col min="792" max="1023" width="8.6640625" style="76"/>
    <col min="1024" max="1024" width="11" style="76" customWidth="1"/>
    <col min="1025" max="1025" width="6" style="76" customWidth="1"/>
    <col min="1026" max="1026" width="10.5" style="76" customWidth="1"/>
    <col min="1027" max="1027" width="43" style="76" customWidth="1"/>
    <col min="1028" max="1030" width="8.6640625" style="76"/>
    <col min="1031" max="1033" width="9.5" style="76" customWidth="1"/>
    <col min="1034" max="1036" width="9.58203125" style="76" customWidth="1"/>
    <col min="1037" max="1037" width="10.58203125" style="76" customWidth="1"/>
    <col min="1038" max="1038" width="14.58203125" style="76" customWidth="1"/>
    <col min="1039" max="1039" width="8.6640625" style="76"/>
    <col min="1040" max="1040" width="12.5" style="76" customWidth="1"/>
    <col min="1041" max="1041" width="8.6640625" style="76"/>
    <col min="1042" max="1042" width="13.08203125" style="76" customWidth="1"/>
    <col min="1043" max="1043" width="8.6640625" style="76"/>
    <col min="1044" max="1044" width="14.25" style="76" customWidth="1"/>
    <col min="1045" max="1045" width="8.6640625" style="76"/>
    <col min="1046" max="1046" width="13.08203125" style="76" customWidth="1"/>
    <col min="1047" max="1047" width="15.08203125" style="76" customWidth="1"/>
    <col min="1048" max="1279" width="8.6640625" style="76"/>
    <col min="1280" max="1280" width="11" style="76" customWidth="1"/>
    <col min="1281" max="1281" width="6" style="76" customWidth="1"/>
    <col min="1282" max="1282" width="10.5" style="76" customWidth="1"/>
    <col min="1283" max="1283" width="43" style="76" customWidth="1"/>
    <col min="1284" max="1286" width="8.6640625" style="76"/>
    <col min="1287" max="1289" width="9.5" style="76" customWidth="1"/>
    <col min="1290" max="1292" width="9.58203125" style="76" customWidth="1"/>
    <col min="1293" max="1293" width="10.58203125" style="76" customWidth="1"/>
    <col min="1294" max="1294" width="14.58203125" style="76" customWidth="1"/>
    <col min="1295" max="1295" width="8.6640625" style="76"/>
    <col min="1296" max="1296" width="12.5" style="76" customWidth="1"/>
    <col min="1297" max="1297" width="8.6640625" style="76"/>
    <col min="1298" max="1298" width="13.08203125" style="76" customWidth="1"/>
    <col min="1299" max="1299" width="8.6640625" style="76"/>
    <col min="1300" max="1300" width="14.25" style="76" customWidth="1"/>
    <col min="1301" max="1301" width="8.6640625" style="76"/>
    <col min="1302" max="1302" width="13.08203125" style="76" customWidth="1"/>
    <col min="1303" max="1303" width="15.08203125" style="76" customWidth="1"/>
    <col min="1304" max="1535" width="8.6640625" style="76"/>
    <col min="1536" max="1536" width="11" style="76" customWidth="1"/>
    <col min="1537" max="1537" width="6" style="76" customWidth="1"/>
    <col min="1538" max="1538" width="10.5" style="76" customWidth="1"/>
    <col min="1539" max="1539" width="43" style="76" customWidth="1"/>
    <col min="1540" max="1542" width="8.6640625" style="76"/>
    <col min="1543" max="1545" width="9.5" style="76" customWidth="1"/>
    <col min="1546" max="1548" width="9.58203125" style="76" customWidth="1"/>
    <col min="1549" max="1549" width="10.58203125" style="76" customWidth="1"/>
    <col min="1550" max="1550" width="14.58203125" style="76" customWidth="1"/>
    <col min="1551" max="1551" width="8.6640625" style="76"/>
    <col min="1552" max="1552" width="12.5" style="76" customWidth="1"/>
    <col min="1553" max="1553" width="8.6640625" style="76"/>
    <col min="1554" max="1554" width="13.08203125" style="76" customWidth="1"/>
    <col min="1555" max="1555" width="8.6640625" style="76"/>
    <col min="1556" max="1556" width="14.25" style="76" customWidth="1"/>
    <col min="1557" max="1557" width="8.6640625" style="76"/>
    <col min="1558" max="1558" width="13.08203125" style="76" customWidth="1"/>
    <col min="1559" max="1559" width="15.08203125" style="76" customWidth="1"/>
    <col min="1560" max="1791" width="8.6640625" style="76"/>
    <col min="1792" max="1792" width="11" style="76" customWidth="1"/>
    <col min="1793" max="1793" width="6" style="76" customWidth="1"/>
    <col min="1794" max="1794" width="10.5" style="76" customWidth="1"/>
    <col min="1795" max="1795" width="43" style="76" customWidth="1"/>
    <col min="1796" max="1798" width="8.6640625" style="76"/>
    <col min="1799" max="1801" width="9.5" style="76" customWidth="1"/>
    <col min="1802" max="1804" width="9.58203125" style="76" customWidth="1"/>
    <col min="1805" max="1805" width="10.58203125" style="76" customWidth="1"/>
    <col min="1806" max="1806" width="14.58203125" style="76" customWidth="1"/>
    <col min="1807" max="1807" width="8.6640625" style="76"/>
    <col min="1808" max="1808" width="12.5" style="76" customWidth="1"/>
    <col min="1809" max="1809" width="8.6640625" style="76"/>
    <col min="1810" max="1810" width="13.08203125" style="76" customWidth="1"/>
    <col min="1811" max="1811" width="8.6640625" style="76"/>
    <col min="1812" max="1812" width="14.25" style="76" customWidth="1"/>
    <col min="1813" max="1813" width="8.6640625" style="76"/>
    <col min="1814" max="1814" width="13.08203125" style="76" customWidth="1"/>
    <col min="1815" max="1815" width="15.08203125" style="76" customWidth="1"/>
    <col min="1816" max="2047" width="8.6640625" style="76"/>
    <col min="2048" max="2048" width="11" style="76" customWidth="1"/>
    <col min="2049" max="2049" width="6" style="76" customWidth="1"/>
    <col min="2050" max="2050" width="10.5" style="76" customWidth="1"/>
    <col min="2051" max="2051" width="43" style="76" customWidth="1"/>
    <col min="2052" max="2054" width="8.6640625" style="76"/>
    <col min="2055" max="2057" width="9.5" style="76" customWidth="1"/>
    <col min="2058" max="2060" width="9.58203125" style="76" customWidth="1"/>
    <col min="2061" max="2061" width="10.58203125" style="76" customWidth="1"/>
    <col min="2062" max="2062" width="14.58203125" style="76" customWidth="1"/>
    <col min="2063" max="2063" width="8.6640625" style="76"/>
    <col min="2064" max="2064" width="12.5" style="76" customWidth="1"/>
    <col min="2065" max="2065" width="8.6640625" style="76"/>
    <col min="2066" max="2066" width="13.08203125" style="76" customWidth="1"/>
    <col min="2067" max="2067" width="8.6640625" style="76"/>
    <col min="2068" max="2068" width="14.25" style="76" customWidth="1"/>
    <col min="2069" max="2069" width="8.6640625" style="76"/>
    <col min="2070" max="2070" width="13.08203125" style="76" customWidth="1"/>
    <col min="2071" max="2071" width="15.08203125" style="76" customWidth="1"/>
    <col min="2072" max="2303" width="8.6640625" style="76"/>
    <col min="2304" max="2304" width="11" style="76" customWidth="1"/>
    <col min="2305" max="2305" width="6" style="76" customWidth="1"/>
    <col min="2306" max="2306" width="10.5" style="76" customWidth="1"/>
    <col min="2307" max="2307" width="43" style="76" customWidth="1"/>
    <col min="2308" max="2310" width="8.6640625" style="76"/>
    <col min="2311" max="2313" width="9.5" style="76" customWidth="1"/>
    <col min="2314" max="2316" width="9.58203125" style="76" customWidth="1"/>
    <col min="2317" max="2317" width="10.58203125" style="76" customWidth="1"/>
    <col min="2318" max="2318" width="14.58203125" style="76" customWidth="1"/>
    <col min="2319" max="2319" width="8.6640625" style="76"/>
    <col min="2320" max="2320" width="12.5" style="76" customWidth="1"/>
    <col min="2321" max="2321" width="8.6640625" style="76"/>
    <col min="2322" max="2322" width="13.08203125" style="76" customWidth="1"/>
    <col min="2323" max="2323" width="8.6640625" style="76"/>
    <col min="2324" max="2324" width="14.25" style="76" customWidth="1"/>
    <col min="2325" max="2325" width="8.6640625" style="76"/>
    <col min="2326" max="2326" width="13.08203125" style="76" customWidth="1"/>
    <col min="2327" max="2327" width="15.08203125" style="76" customWidth="1"/>
    <col min="2328" max="2559" width="8.6640625" style="76"/>
    <col min="2560" max="2560" width="11" style="76" customWidth="1"/>
    <col min="2561" max="2561" width="6" style="76" customWidth="1"/>
    <col min="2562" max="2562" width="10.5" style="76" customWidth="1"/>
    <col min="2563" max="2563" width="43" style="76" customWidth="1"/>
    <col min="2564" max="2566" width="8.6640625" style="76"/>
    <col min="2567" max="2569" width="9.5" style="76" customWidth="1"/>
    <col min="2570" max="2572" width="9.58203125" style="76" customWidth="1"/>
    <col min="2573" max="2573" width="10.58203125" style="76" customWidth="1"/>
    <col min="2574" max="2574" width="14.58203125" style="76" customWidth="1"/>
    <col min="2575" max="2575" width="8.6640625" style="76"/>
    <col min="2576" max="2576" width="12.5" style="76" customWidth="1"/>
    <col min="2577" max="2577" width="8.6640625" style="76"/>
    <col min="2578" max="2578" width="13.08203125" style="76" customWidth="1"/>
    <col min="2579" max="2579" width="8.6640625" style="76"/>
    <col min="2580" max="2580" width="14.25" style="76" customWidth="1"/>
    <col min="2581" max="2581" width="8.6640625" style="76"/>
    <col min="2582" max="2582" width="13.08203125" style="76" customWidth="1"/>
    <col min="2583" max="2583" width="15.08203125" style="76" customWidth="1"/>
    <col min="2584" max="2815" width="8.6640625" style="76"/>
    <col min="2816" max="2816" width="11" style="76" customWidth="1"/>
    <col min="2817" max="2817" width="6" style="76" customWidth="1"/>
    <col min="2818" max="2818" width="10.5" style="76" customWidth="1"/>
    <col min="2819" max="2819" width="43" style="76" customWidth="1"/>
    <col min="2820" max="2822" width="8.6640625" style="76"/>
    <col min="2823" max="2825" width="9.5" style="76" customWidth="1"/>
    <col min="2826" max="2828" width="9.58203125" style="76" customWidth="1"/>
    <col min="2829" max="2829" width="10.58203125" style="76" customWidth="1"/>
    <col min="2830" max="2830" width="14.58203125" style="76" customWidth="1"/>
    <col min="2831" max="2831" width="8.6640625" style="76"/>
    <col min="2832" max="2832" width="12.5" style="76" customWidth="1"/>
    <col min="2833" max="2833" width="8.6640625" style="76"/>
    <col min="2834" max="2834" width="13.08203125" style="76" customWidth="1"/>
    <col min="2835" max="2835" width="8.6640625" style="76"/>
    <col min="2836" max="2836" width="14.25" style="76" customWidth="1"/>
    <col min="2837" max="2837" width="8.6640625" style="76"/>
    <col min="2838" max="2838" width="13.08203125" style="76" customWidth="1"/>
    <col min="2839" max="2839" width="15.08203125" style="76" customWidth="1"/>
    <col min="2840" max="3071" width="8.6640625" style="76"/>
    <col min="3072" max="3072" width="11" style="76" customWidth="1"/>
    <col min="3073" max="3073" width="6" style="76" customWidth="1"/>
    <col min="3074" max="3074" width="10.5" style="76" customWidth="1"/>
    <col min="3075" max="3075" width="43" style="76" customWidth="1"/>
    <col min="3076" max="3078" width="8.6640625" style="76"/>
    <col min="3079" max="3081" width="9.5" style="76" customWidth="1"/>
    <col min="3082" max="3084" width="9.58203125" style="76" customWidth="1"/>
    <col min="3085" max="3085" width="10.58203125" style="76" customWidth="1"/>
    <col min="3086" max="3086" width="14.58203125" style="76" customWidth="1"/>
    <col min="3087" max="3087" width="8.6640625" style="76"/>
    <col min="3088" max="3088" width="12.5" style="76" customWidth="1"/>
    <col min="3089" max="3089" width="8.6640625" style="76"/>
    <col min="3090" max="3090" width="13.08203125" style="76" customWidth="1"/>
    <col min="3091" max="3091" width="8.6640625" style="76"/>
    <col min="3092" max="3092" width="14.25" style="76" customWidth="1"/>
    <col min="3093" max="3093" width="8.6640625" style="76"/>
    <col min="3094" max="3094" width="13.08203125" style="76" customWidth="1"/>
    <col min="3095" max="3095" width="15.08203125" style="76" customWidth="1"/>
    <col min="3096" max="3327" width="8.6640625" style="76"/>
    <col min="3328" max="3328" width="11" style="76" customWidth="1"/>
    <col min="3329" max="3329" width="6" style="76" customWidth="1"/>
    <col min="3330" max="3330" width="10.5" style="76" customWidth="1"/>
    <col min="3331" max="3331" width="43" style="76" customWidth="1"/>
    <col min="3332" max="3334" width="8.6640625" style="76"/>
    <col min="3335" max="3337" width="9.5" style="76" customWidth="1"/>
    <col min="3338" max="3340" width="9.58203125" style="76" customWidth="1"/>
    <col min="3341" max="3341" width="10.58203125" style="76" customWidth="1"/>
    <col min="3342" max="3342" width="14.58203125" style="76" customWidth="1"/>
    <col min="3343" max="3343" width="8.6640625" style="76"/>
    <col min="3344" max="3344" width="12.5" style="76" customWidth="1"/>
    <col min="3345" max="3345" width="8.6640625" style="76"/>
    <col min="3346" max="3346" width="13.08203125" style="76" customWidth="1"/>
    <col min="3347" max="3347" width="8.6640625" style="76"/>
    <col min="3348" max="3348" width="14.25" style="76" customWidth="1"/>
    <col min="3349" max="3349" width="8.6640625" style="76"/>
    <col min="3350" max="3350" width="13.08203125" style="76" customWidth="1"/>
    <col min="3351" max="3351" width="15.08203125" style="76" customWidth="1"/>
    <col min="3352" max="3583" width="8.6640625" style="76"/>
    <col min="3584" max="3584" width="11" style="76" customWidth="1"/>
    <col min="3585" max="3585" width="6" style="76" customWidth="1"/>
    <col min="3586" max="3586" width="10.5" style="76" customWidth="1"/>
    <col min="3587" max="3587" width="43" style="76" customWidth="1"/>
    <col min="3588" max="3590" width="8.6640625" style="76"/>
    <col min="3591" max="3593" width="9.5" style="76" customWidth="1"/>
    <col min="3594" max="3596" width="9.58203125" style="76" customWidth="1"/>
    <col min="3597" max="3597" width="10.58203125" style="76" customWidth="1"/>
    <col min="3598" max="3598" width="14.58203125" style="76" customWidth="1"/>
    <col min="3599" max="3599" width="8.6640625" style="76"/>
    <col min="3600" max="3600" width="12.5" style="76" customWidth="1"/>
    <col min="3601" max="3601" width="8.6640625" style="76"/>
    <col min="3602" max="3602" width="13.08203125" style="76" customWidth="1"/>
    <col min="3603" max="3603" width="8.6640625" style="76"/>
    <col min="3604" max="3604" width="14.25" style="76" customWidth="1"/>
    <col min="3605" max="3605" width="8.6640625" style="76"/>
    <col min="3606" max="3606" width="13.08203125" style="76" customWidth="1"/>
    <col min="3607" max="3607" width="15.08203125" style="76" customWidth="1"/>
    <col min="3608" max="3839" width="8.6640625" style="76"/>
    <col min="3840" max="3840" width="11" style="76" customWidth="1"/>
    <col min="3841" max="3841" width="6" style="76" customWidth="1"/>
    <col min="3842" max="3842" width="10.5" style="76" customWidth="1"/>
    <col min="3843" max="3843" width="43" style="76" customWidth="1"/>
    <col min="3844" max="3846" width="8.6640625" style="76"/>
    <col min="3847" max="3849" width="9.5" style="76" customWidth="1"/>
    <col min="3850" max="3852" width="9.58203125" style="76" customWidth="1"/>
    <col min="3853" max="3853" width="10.58203125" style="76" customWidth="1"/>
    <col min="3854" max="3854" width="14.58203125" style="76" customWidth="1"/>
    <col min="3855" max="3855" width="8.6640625" style="76"/>
    <col min="3856" max="3856" width="12.5" style="76" customWidth="1"/>
    <col min="3857" max="3857" width="8.6640625" style="76"/>
    <col min="3858" max="3858" width="13.08203125" style="76" customWidth="1"/>
    <col min="3859" max="3859" width="8.6640625" style="76"/>
    <col min="3860" max="3860" width="14.25" style="76" customWidth="1"/>
    <col min="3861" max="3861" width="8.6640625" style="76"/>
    <col min="3862" max="3862" width="13.08203125" style="76" customWidth="1"/>
    <col min="3863" max="3863" width="15.08203125" style="76" customWidth="1"/>
    <col min="3864" max="4095" width="8.6640625" style="76"/>
    <col min="4096" max="4096" width="11" style="76" customWidth="1"/>
    <col min="4097" max="4097" width="6" style="76" customWidth="1"/>
    <col min="4098" max="4098" width="10.5" style="76" customWidth="1"/>
    <col min="4099" max="4099" width="43" style="76" customWidth="1"/>
    <col min="4100" max="4102" width="8.6640625" style="76"/>
    <col min="4103" max="4105" width="9.5" style="76" customWidth="1"/>
    <col min="4106" max="4108" width="9.58203125" style="76" customWidth="1"/>
    <col min="4109" max="4109" width="10.58203125" style="76" customWidth="1"/>
    <col min="4110" max="4110" width="14.58203125" style="76" customWidth="1"/>
    <col min="4111" max="4111" width="8.6640625" style="76"/>
    <col min="4112" max="4112" width="12.5" style="76" customWidth="1"/>
    <col min="4113" max="4113" width="8.6640625" style="76"/>
    <col min="4114" max="4114" width="13.08203125" style="76" customWidth="1"/>
    <col min="4115" max="4115" width="8.6640625" style="76"/>
    <col min="4116" max="4116" width="14.25" style="76" customWidth="1"/>
    <col min="4117" max="4117" width="8.6640625" style="76"/>
    <col min="4118" max="4118" width="13.08203125" style="76" customWidth="1"/>
    <col min="4119" max="4119" width="15.08203125" style="76" customWidth="1"/>
    <col min="4120" max="4351" width="8.6640625" style="76"/>
    <col min="4352" max="4352" width="11" style="76" customWidth="1"/>
    <col min="4353" max="4353" width="6" style="76" customWidth="1"/>
    <col min="4354" max="4354" width="10.5" style="76" customWidth="1"/>
    <col min="4355" max="4355" width="43" style="76" customWidth="1"/>
    <col min="4356" max="4358" width="8.6640625" style="76"/>
    <col min="4359" max="4361" width="9.5" style="76" customWidth="1"/>
    <col min="4362" max="4364" width="9.58203125" style="76" customWidth="1"/>
    <col min="4365" max="4365" width="10.58203125" style="76" customWidth="1"/>
    <col min="4366" max="4366" width="14.58203125" style="76" customWidth="1"/>
    <col min="4367" max="4367" width="8.6640625" style="76"/>
    <col min="4368" max="4368" width="12.5" style="76" customWidth="1"/>
    <col min="4369" max="4369" width="8.6640625" style="76"/>
    <col min="4370" max="4370" width="13.08203125" style="76" customWidth="1"/>
    <col min="4371" max="4371" width="8.6640625" style="76"/>
    <col min="4372" max="4372" width="14.25" style="76" customWidth="1"/>
    <col min="4373" max="4373" width="8.6640625" style="76"/>
    <col min="4374" max="4374" width="13.08203125" style="76" customWidth="1"/>
    <col min="4375" max="4375" width="15.08203125" style="76" customWidth="1"/>
    <col min="4376" max="4607" width="8.6640625" style="76"/>
    <col min="4608" max="4608" width="11" style="76" customWidth="1"/>
    <col min="4609" max="4609" width="6" style="76" customWidth="1"/>
    <col min="4610" max="4610" width="10.5" style="76" customWidth="1"/>
    <col min="4611" max="4611" width="43" style="76" customWidth="1"/>
    <col min="4612" max="4614" width="8.6640625" style="76"/>
    <col min="4615" max="4617" width="9.5" style="76" customWidth="1"/>
    <col min="4618" max="4620" width="9.58203125" style="76" customWidth="1"/>
    <col min="4621" max="4621" width="10.58203125" style="76" customWidth="1"/>
    <col min="4622" max="4622" width="14.58203125" style="76" customWidth="1"/>
    <col min="4623" max="4623" width="8.6640625" style="76"/>
    <col min="4624" max="4624" width="12.5" style="76" customWidth="1"/>
    <col min="4625" max="4625" width="8.6640625" style="76"/>
    <col min="4626" max="4626" width="13.08203125" style="76" customWidth="1"/>
    <col min="4627" max="4627" width="8.6640625" style="76"/>
    <col min="4628" max="4628" width="14.25" style="76" customWidth="1"/>
    <col min="4629" max="4629" width="8.6640625" style="76"/>
    <col min="4630" max="4630" width="13.08203125" style="76" customWidth="1"/>
    <col min="4631" max="4631" width="15.08203125" style="76" customWidth="1"/>
    <col min="4632" max="4863" width="8.6640625" style="76"/>
    <col min="4864" max="4864" width="11" style="76" customWidth="1"/>
    <col min="4865" max="4865" width="6" style="76" customWidth="1"/>
    <col min="4866" max="4866" width="10.5" style="76" customWidth="1"/>
    <col min="4867" max="4867" width="43" style="76" customWidth="1"/>
    <col min="4868" max="4870" width="8.6640625" style="76"/>
    <col min="4871" max="4873" width="9.5" style="76" customWidth="1"/>
    <col min="4874" max="4876" width="9.58203125" style="76" customWidth="1"/>
    <col min="4877" max="4877" width="10.58203125" style="76" customWidth="1"/>
    <col min="4878" max="4878" width="14.58203125" style="76" customWidth="1"/>
    <col min="4879" max="4879" width="8.6640625" style="76"/>
    <col min="4880" max="4880" width="12.5" style="76" customWidth="1"/>
    <col min="4881" max="4881" width="8.6640625" style="76"/>
    <col min="4882" max="4882" width="13.08203125" style="76" customWidth="1"/>
    <col min="4883" max="4883" width="8.6640625" style="76"/>
    <col min="4884" max="4884" width="14.25" style="76" customWidth="1"/>
    <col min="4885" max="4885" width="8.6640625" style="76"/>
    <col min="4886" max="4886" width="13.08203125" style="76" customWidth="1"/>
    <col min="4887" max="4887" width="15.08203125" style="76" customWidth="1"/>
    <col min="4888" max="5119" width="8.6640625" style="76"/>
    <col min="5120" max="5120" width="11" style="76" customWidth="1"/>
    <col min="5121" max="5121" width="6" style="76" customWidth="1"/>
    <col min="5122" max="5122" width="10.5" style="76" customWidth="1"/>
    <col min="5123" max="5123" width="43" style="76" customWidth="1"/>
    <col min="5124" max="5126" width="8.6640625" style="76"/>
    <col min="5127" max="5129" width="9.5" style="76" customWidth="1"/>
    <col min="5130" max="5132" width="9.58203125" style="76" customWidth="1"/>
    <col min="5133" max="5133" width="10.58203125" style="76" customWidth="1"/>
    <col min="5134" max="5134" width="14.58203125" style="76" customWidth="1"/>
    <col min="5135" max="5135" width="8.6640625" style="76"/>
    <col min="5136" max="5136" width="12.5" style="76" customWidth="1"/>
    <col min="5137" max="5137" width="8.6640625" style="76"/>
    <col min="5138" max="5138" width="13.08203125" style="76" customWidth="1"/>
    <col min="5139" max="5139" width="8.6640625" style="76"/>
    <col min="5140" max="5140" width="14.25" style="76" customWidth="1"/>
    <col min="5141" max="5141" width="8.6640625" style="76"/>
    <col min="5142" max="5142" width="13.08203125" style="76" customWidth="1"/>
    <col min="5143" max="5143" width="15.08203125" style="76" customWidth="1"/>
    <col min="5144" max="5375" width="8.6640625" style="76"/>
    <col min="5376" max="5376" width="11" style="76" customWidth="1"/>
    <col min="5377" max="5377" width="6" style="76" customWidth="1"/>
    <col min="5378" max="5378" width="10.5" style="76" customWidth="1"/>
    <col min="5379" max="5379" width="43" style="76" customWidth="1"/>
    <col min="5380" max="5382" width="8.6640625" style="76"/>
    <col min="5383" max="5385" width="9.5" style="76" customWidth="1"/>
    <col min="5386" max="5388" width="9.58203125" style="76" customWidth="1"/>
    <col min="5389" max="5389" width="10.58203125" style="76" customWidth="1"/>
    <col min="5390" max="5390" width="14.58203125" style="76" customWidth="1"/>
    <col min="5391" max="5391" width="8.6640625" style="76"/>
    <col min="5392" max="5392" width="12.5" style="76" customWidth="1"/>
    <col min="5393" max="5393" width="8.6640625" style="76"/>
    <col min="5394" max="5394" width="13.08203125" style="76" customWidth="1"/>
    <col min="5395" max="5395" width="8.6640625" style="76"/>
    <col min="5396" max="5396" width="14.25" style="76" customWidth="1"/>
    <col min="5397" max="5397" width="8.6640625" style="76"/>
    <col min="5398" max="5398" width="13.08203125" style="76" customWidth="1"/>
    <col min="5399" max="5399" width="15.08203125" style="76" customWidth="1"/>
    <col min="5400" max="5631" width="8.6640625" style="76"/>
    <col min="5632" max="5632" width="11" style="76" customWidth="1"/>
    <col min="5633" max="5633" width="6" style="76" customWidth="1"/>
    <col min="5634" max="5634" width="10.5" style="76" customWidth="1"/>
    <col min="5635" max="5635" width="43" style="76" customWidth="1"/>
    <col min="5636" max="5638" width="8.6640625" style="76"/>
    <col min="5639" max="5641" width="9.5" style="76" customWidth="1"/>
    <col min="5642" max="5644" width="9.58203125" style="76" customWidth="1"/>
    <col min="5645" max="5645" width="10.58203125" style="76" customWidth="1"/>
    <col min="5646" max="5646" width="14.58203125" style="76" customWidth="1"/>
    <col min="5647" max="5647" width="8.6640625" style="76"/>
    <col min="5648" max="5648" width="12.5" style="76" customWidth="1"/>
    <col min="5649" max="5649" width="8.6640625" style="76"/>
    <col min="5650" max="5650" width="13.08203125" style="76" customWidth="1"/>
    <col min="5651" max="5651" width="8.6640625" style="76"/>
    <col min="5652" max="5652" width="14.25" style="76" customWidth="1"/>
    <col min="5653" max="5653" width="8.6640625" style="76"/>
    <col min="5654" max="5654" width="13.08203125" style="76" customWidth="1"/>
    <col min="5655" max="5655" width="15.08203125" style="76" customWidth="1"/>
    <col min="5656" max="5887" width="8.6640625" style="76"/>
    <col min="5888" max="5888" width="11" style="76" customWidth="1"/>
    <col min="5889" max="5889" width="6" style="76" customWidth="1"/>
    <col min="5890" max="5890" width="10.5" style="76" customWidth="1"/>
    <col min="5891" max="5891" width="43" style="76" customWidth="1"/>
    <col min="5892" max="5894" width="8.6640625" style="76"/>
    <col min="5895" max="5897" width="9.5" style="76" customWidth="1"/>
    <col min="5898" max="5900" width="9.58203125" style="76" customWidth="1"/>
    <col min="5901" max="5901" width="10.58203125" style="76" customWidth="1"/>
    <col min="5902" max="5902" width="14.58203125" style="76" customWidth="1"/>
    <col min="5903" max="5903" width="8.6640625" style="76"/>
    <col min="5904" max="5904" width="12.5" style="76" customWidth="1"/>
    <col min="5905" max="5905" width="8.6640625" style="76"/>
    <col min="5906" max="5906" width="13.08203125" style="76" customWidth="1"/>
    <col min="5907" max="5907" width="8.6640625" style="76"/>
    <col min="5908" max="5908" width="14.25" style="76" customWidth="1"/>
    <col min="5909" max="5909" width="8.6640625" style="76"/>
    <col min="5910" max="5910" width="13.08203125" style="76" customWidth="1"/>
    <col min="5911" max="5911" width="15.08203125" style="76" customWidth="1"/>
    <col min="5912" max="6143" width="8.6640625" style="76"/>
    <col min="6144" max="6144" width="11" style="76" customWidth="1"/>
    <col min="6145" max="6145" width="6" style="76" customWidth="1"/>
    <col min="6146" max="6146" width="10.5" style="76" customWidth="1"/>
    <col min="6147" max="6147" width="43" style="76" customWidth="1"/>
    <col min="6148" max="6150" width="8.6640625" style="76"/>
    <col min="6151" max="6153" width="9.5" style="76" customWidth="1"/>
    <col min="6154" max="6156" width="9.58203125" style="76" customWidth="1"/>
    <col min="6157" max="6157" width="10.58203125" style="76" customWidth="1"/>
    <col min="6158" max="6158" width="14.58203125" style="76" customWidth="1"/>
    <col min="6159" max="6159" width="8.6640625" style="76"/>
    <col min="6160" max="6160" width="12.5" style="76" customWidth="1"/>
    <col min="6161" max="6161" width="8.6640625" style="76"/>
    <col min="6162" max="6162" width="13.08203125" style="76" customWidth="1"/>
    <col min="6163" max="6163" width="8.6640625" style="76"/>
    <col min="6164" max="6164" width="14.25" style="76" customWidth="1"/>
    <col min="6165" max="6165" width="8.6640625" style="76"/>
    <col min="6166" max="6166" width="13.08203125" style="76" customWidth="1"/>
    <col min="6167" max="6167" width="15.08203125" style="76" customWidth="1"/>
    <col min="6168" max="6399" width="8.6640625" style="76"/>
    <col min="6400" max="6400" width="11" style="76" customWidth="1"/>
    <col min="6401" max="6401" width="6" style="76" customWidth="1"/>
    <col min="6402" max="6402" width="10.5" style="76" customWidth="1"/>
    <col min="6403" max="6403" width="43" style="76" customWidth="1"/>
    <col min="6404" max="6406" width="8.6640625" style="76"/>
    <col min="6407" max="6409" width="9.5" style="76" customWidth="1"/>
    <col min="6410" max="6412" width="9.58203125" style="76" customWidth="1"/>
    <col min="6413" max="6413" width="10.58203125" style="76" customWidth="1"/>
    <col min="6414" max="6414" width="14.58203125" style="76" customWidth="1"/>
    <col min="6415" max="6415" width="8.6640625" style="76"/>
    <col min="6416" max="6416" width="12.5" style="76" customWidth="1"/>
    <col min="6417" max="6417" width="8.6640625" style="76"/>
    <col min="6418" max="6418" width="13.08203125" style="76" customWidth="1"/>
    <col min="6419" max="6419" width="8.6640625" style="76"/>
    <col min="6420" max="6420" width="14.25" style="76" customWidth="1"/>
    <col min="6421" max="6421" width="8.6640625" style="76"/>
    <col min="6422" max="6422" width="13.08203125" style="76" customWidth="1"/>
    <col min="6423" max="6423" width="15.08203125" style="76" customWidth="1"/>
    <col min="6424" max="6655" width="8.6640625" style="76"/>
    <col min="6656" max="6656" width="11" style="76" customWidth="1"/>
    <col min="6657" max="6657" width="6" style="76" customWidth="1"/>
    <col min="6658" max="6658" width="10.5" style="76" customWidth="1"/>
    <col min="6659" max="6659" width="43" style="76" customWidth="1"/>
    <col min="6660" max="6662" width="8.6640625" style="76"/>
    <col min="6663" max="6665" width="9.5" style="76" customWidth="1"/>
    <col min="6666" max="6668" width="9.58203125" style="76" customWidth="1"/>
    <col min="6669" max="6669" width="10.58203125" style="76" customWidth="1"/>
    <col min="6670" max="6670" width="14.58203125" style="76" customWidth="1"/>
    <col min="6671" max="6671" width="8.6640625" style="76"/>
    <col min="6672" max="6672" width="12.5" style="76" customWidth="1"/>
    <col min="6673" max="6673" width="8.6640625" style="76"/>
    <col min="6674" max="6674" width="13.08203125" style="76" customWidth="1"/>
    <col min="6675" max="6675" width="8.6640625" style="76"/>
    <col min="6676" max="6676" width="14.25" style="76" customWidth="1"/>
    <col min="6677" max="6677" width="8.6640625" style="76"/>
    <col min="6678" max="6678" width="13.08203125" style="76" customWidth="1"/>
    <col min="6679" max="6679" width="15.08203125" style="76" customWidth="1"/>
    <col min="6680" max="6911" width="8.6640625" style="76"/>
    <col min="6912" max="6912" width="11" style="76" customWidth="1"/>
    <col min="6913" max="6913" width="6" style="76" customWidth="1"/>
    <col min="6914" max="6914" width="10.5" style="76" customWidth="1"/>
    <col min="6915" max="6915" width="43" style="76" customWidth="1"/>
    <col min="6916" max="6918" width="8.6640625" style="76"/>
    <col min="6919" max="6921" width="9.5" style="76" customWidth="1"/>
    <col min="6922" max="6924" width="9.58203125" style="76" customWidth="1"/>
    <col min="6925" max="6925" width="10.58203125" style="76" customWidth="1"/>
    <col min="6926" max="6926" width="14.58203125" style="76" customWidth="1"/>
    <col min="6927" max="6927" width="8.6640625" style="76"/>
    <col min="6928" max="6928" width="12.5" style="76" customWidth="1"/>
    <col min="6929" max="6929" width="8.6640625" style="76"/>
    <col min="6930" max="6930" width="13.08203125" style="76" customWidth="1"/>
    <col min="6931" max="6931" width="8.6640625" style="76"/>
    <col min="6932" max="6932" width="14.25" style="76" customWidth="1"/>
    <col min="6933" max="6933" width="8.6640625" style="76"/>
    <col min="6934" max="6934" width="13.08203125" style="76" customWidth="1"/>
    <col min="6935" max="6935" width="15.08203125" style="76" customWidth="1"/>
    <col min="6936" max="7167" width="8.6640625" style="76"/>
    <col min="7168" max="7168" width="11" style="76" customWidth="1"/>
    <col min="7169" max="7169" width="6" style="76" customWidth="1"/>
    <col min="7170" max="7170" width="10.5" style="76" customWidth="1"/>
    <col min="7171" max="7171" width="43" style="76" customWidth="1"/>
    <col min="7172" max="7174" width="8.6640625" style="76"/>
    <col min="7175" max="7177" width="9.5" style="76" customWidth="1"/>
    <col min="7178" max="7180" width="9.58203125" style="76" customWidth="1"/>
    <col min="7181" max="7181" width="10.58203125" style="76" customWidth="1"/>
    <col min="7182" max="7182" width="14.58203125" style="76" customWidth="1"/>
    <col min="7183" max="7183" width="8.6640625" style="76"/>
    <col min="7184" max="7184" width="12.5" style="76" customWidth="1"/>
    <col min="7185" max="7185" width="8.6640625" style="76"/>
    <col min="7186" max="7186" width="13.08203125" style="76" customWidth="1"/>
    <col min="7187" max="7187" width="8.6640625" style="76"/>
    <col min="7188" max="7188" width="14.25" style="76" customWidth="1"/>
    <col min="7189" max="7189" width="8.6640625" style="76"/>
    <col min="7190" max="7190" width="13.08203125" style="76" customWidth="1"/>
    <col min="7191" max="7191" width="15.08203125" style="76" customWidth="1"/>
    <col min="7192" max="7423" width="8.6640625" style="76"/>
    <col min="7424" max="7424" width="11" style="76" customWidth="1"/>
    <col min="7425" max="7425" width="6" style="76" customWidth="1"/>
    <col min="7426" max="7426" width="10.5" style="76" customWidth="1"/>
    <col min="7427" max="7427" width="43" style="76" customWidth="1"/>
    <col min="7428" max="7430" width="8.6640625" style="76"/>
    <col min="7431" max="7433" width="9.5" style="76" customWidth="1"/>
    <col min="7434" max="7436" width="9.58203125" style="76" customWidth="1"/>
    <col min="7437" max="7437" width="10.58203125" style="76" customWidth="1"/>
    <col min="7438" max="7438" width="14.58203125" style="76" customWidth="1"/>
    <col min="7439" max="7439" width="8.6640625" style="76"/>
    <col min="7440" max="7440" width="12.5" style="76" customWidth="1"/>
    <col min="7441" max="7441" width="8.6640625" style="76"/>
    <col min="7442" max="7442" width="13.08203125" style="76" customWidth="1"/>
    <col min="7443" max="7443" width="8.6640625" style="76"/>
    <col min="7444" max="7444" width="14.25" style="76" customWidth="1"/>
    <col min="7445" max="7445" width="8.6640625" style="76"/>
    <col min="7446" max="7446" width="13.08203125" style="76" customWidth="1"/>
    <col min="7447" max="7447" width="15.08203125" style="76" customWidth="1"/>
    <col min="7448" max="7679" width="8.6640625" style="76"/>
    <col min="7680" max="7680" width="11" style="76" customWidth="1"/>
    <col min="7681" max="7681" width="6" style="76" customWidth="1"/>
    <col min="7682" max="7682" width="10.5" style="76" customWidth="1"/>
    <col min="7683" max="7683" width="43" style="76" customWidth="1"/>
    <col min="7684" max="7686" width="8.6640625" style="76"/>
    <col min="7687" max="7689" width="9.5" style="76" customWidth="1"/>
    <col min="7690" max="7692" width="9.58203125" style="76" customWidth="1"/>
    <col min="7693" max="7693" width="10.58203125" style="76" customWidth="1"/>
    <col min="7694" max="7694" width="14.58203125" style="76" customWidth="1"/>
    <col min="7695" max="7695" width="8.6640625" style="76"/>
    <col min="7696" max="7696" width="12.5" style="76" customWidth="1"/>
    <col min="7697" max="7697" width="8.6640625" style="76"/>
    <col min="7698" max="7698" width="13.08203125" style="76" customWidth="1"/>
    <col min="7699" max="7699" width="8.6640625" style="76"/>
    <col min="7700" max="7700" width="14.25" style="76" customWidth="1"/>
    <col min="7701" max="7701" width="8.6640625" style="76"/>
    <col min="7702" max="7702" width="13.08203125" style="76" customWidth="1"/>
    <col min="7703" max="7703" width="15.08203125" style="76" customWidth="1"/>
    <col min="7704" max="7935" width="8.6640625" style="76"/>
    <col min="7936" max="7936" width="11" style="76" customWidth="1"/>
    <col min="7937" max="7937" width="6" style="76" customWidth="1"/>
    <col min="7938" max="7938" width="10.5" style="76" customWidth="1"/>
    <col min="7939" max="7939" width="43" style="76" customWidth="1"/>
    <col min="7940" max="7942" width="8.6640625" style="76"/>
    <col min="7943" max="7945" width="9.5" style="76" customWidth="1"/>
    <col min="7946" max="7948" width="9.58203125" style="76" customWidth="1"/>
    <col min="7949" max="7949" width="10.58203125" style="76" customWidth="1"/>
    <col min="7950" max="7950" width="14.58203125" style="76" customWidth="1"/>
    <col min="7951" max="7951" width="8.6640625" style="76"/>
    <col min="7952" max="7952" width="12.5" style="76" customWidth="1"/>
    <col min="7953" max="7953" width="8.6640625" style="76"/>
    <col min="7954" max="7954" width="13.08203125" style="76" customWidth="1"/>
    <col min="7955" max="7955" width="8.6640625" style="76"/>
    <col min="7956" max="7956" width="14.25" style="76" customWidth="1"/>
    <col min="7957" max="7957" width="8.6640625" style="76"/>
    <col min="7958" max="7958" width="13.08203125" style="76" customWidth="1"/>
    <col min="7959" max="7959" width="15.08203125" style="76" customWidth="1"/>
    <col min="7960" max="8191" width="8.6640625" style="76"/>
    <col min="8192" max="8192" width="11" style="76" customWidth="1"/>
    <col min="8193" max="8193" width="6" style="76" customWidth="1"/>
    <col min="8194" max="8194" width="10.5" style="76" customWidth="1"/>
    <col min="8195" max="8195" width="43" style="76" customWidth="1"/>
    <col min="8196" max="8198" width="8.6640625" style="76"/>
    <col min="8199" max="8201" width="9.5" style="76" customWidth="1"/>
    <col min="8202" max="8204" width="9.58203125" style="76" customWidth="1"/>
    <col min="8205" max="8205" width="10.58203125" style="76" customWidth="1"/>
    <col min="8206" max="8206" width="14.58203125" style="76" customWidth="1"/>
    <col min="8207" max="8207" width="8.6640625" style="76"/>
    <col min="8208" max="8208" width="12.5" style="76" customWidth="1"/>
    <col min="8209" max="8209" width="8.6640625" style="76"/>
    <col min="8210" max="8210" width="13.08203125" style="76" customWidth="1"/>
    <col min="8211" max="8211" width="8.6640625" style="76"/>
    <col min="8212" max="8212" width="14.25" style="76" customWidth="1"/>
    <col min="8213" max="8213" width="8.6640625" style="76"/>
    <col min="8214" max="8214" width="13.08203125" style="76" customWidth="1"/>
    <col min="8215" max="8215" width="15.08203125" style="76" customWidth="1"/>
    <col min="8216" max="8447" width="8.6640625" style="76"/>
    <col min="8448" max="8448" width="11" style="76" customWidth="1"/>
    <col min="8449" max="8449" width="6" style="76" customWidth="1"/>
    <col min="8450" max="8450" width="10.5" style="76" customWidth="1"/>
    <col min="8451" max="8451" width="43" style="76" customWidth="1"/>
    <col min="8452" max="8454" width="8.6640625" style="76"/>
    <col min="8455" max="8457" width="9.5" style="76" customWidth="1"/>
    <col min="8458" max="8460" width="9.58203125" style="76" customWidth="1"/>
    <col min="8461" max="8461" width="10.58203125" style="76" customWidth="1"/>
    <col min="8462" max="8462" width="14.58203125" style="76" customWidth="1"/>
    <col min="8463" max="8463" width="8.6640625" style="76"/>
    <col min="8464" max="8464" width="12.5" style="76" customWidth="1"/>
    <col min="8465" max="8465" width="8.6640625" style="76"/>
    <col min="8466" max="8466" width="13.08203125" style="76" customWidth="1"/>
    <col min="8467" max="8467" width="8.6640625" style="76"/>
    <col min="8468" max="8468" width="14.25" style="76" customWidth="1"/>
    <col min="8469" max="8469" width="8.6640625" style="76"/>
    <col min="8470" max="8470" width="13.08203125" style="76" customWidth="1"/>
    <col min="8471" max="8471" width="15.08203125" style="76" customWidth="1"/>
    <col min="8472" max="8703" width="8.6640625" style="76"/>
    <col min="8704" max="8704" width="11" style="76" customWidth="1"/>
    <col min="8705" max="8705" width="6" style="76" customWidth="1"/>
    <col min="8706" max="8706" width="10.5" style="76" customWidth="1"/>
    <col min="8707" max="8707" width="43" style="76" customWidth="1"/>
    <col min="8708" max="8710" width="8.6640625" style="76"/>
    <col min="8711" max="8713" width="9.5" style="76" customWidth="1"/>
    <col min="8714" max="8716" width="9.58203125" style="76" customWidth="1"/>
    <col min="8717" max="8717" width="10.58203125" style="76" customWidth="1"/>
    <col min="8718" max="8718" width="14.58203125" style="76" customWidth="1"/>
    <col min="8719" max="8719" width="8.6640625" style="76"/>
    <col min="8720" max="8720" width="12.5" style="76" customWidth="1"/>
    <col min="8721" max="8721" width="8.6640625" style="76"/>
    <col min="8722" max="8722" width="13.08203125" style="76" customWidth="1"/>
    <col min="8723" max="8723" width="8.6640625" style="76"/>
    <col min="8724" max="8724" width="14.25" style="76" customWidth="1"/>
    <col min="8725" max="8725" width="8.6640625" style="76"/>
    <col min="8726" max="8726" width="13.08203125" style="76" customWidth="1"/>
    <col min="8727" max="8727" width="15.08203125" style="76" customWidth="1"/>
    <col min="8728" max="8959" width="8.6640625" style="76"/>
    <col min="8960" max="8960" width="11" style="76" customWidth="1"/>
    <col min="8961" max="8961" width="6" style="76" customWidth="1"/>
    <col min="8962" max="8962" width="10.5" style="76" customWidth="1"/>
    <col min="8963" max="8963" width="43" style="76" customWidth="1"/>
    <col min="8964" max="8966" width="8.6640625" style="76"/>
    <col min="8967" max="8969" width="9.5" style="76" customWidth="1"/>
    <col min="8970" max="8972" width="9.58203125" style="76" customWidth="1"/>
    <col min="8973" max="8973" width="10.58203125" style="76" customWidth="1"/>
    <col min="8974" max="8974" width="14.58203125" style="76" customWidth="1"/>
    <col min="8975" max="8975" width="8.6640625" style="76"/>
    <col min="8976" max="8976" width="12.5" style="76" customWidth="1"/>
    <col min="8977" max="8977" width="8.6640625" style="76"/>
    <col min="8978" max="8978" width="13.08203125" style="76" customWidth="1"/>
    <col min="8979" max="8979" width="8.6640625" style="76"/>
    <col min="8980" max="8980" width="14.25" style="76" customWidth="1"/>
    <col min="8981" max="8981" width="8.6640625" style="76"/>
    <col min="8982" max="8982" width="13.08203125" style="76" customWidth="1"/>
    <col min="8983" max="8983" width="15.08203125" style="76" customWidth="1"/>
    <col min="8984" max="9215" width="8.6640625" style="76"/>
    <col min="9216" max="9216" width="11" style="76" customWidth="1"/>
    <col min="9217" max="9217" width="6" style="76" customWidth="1"/>
    <col min="9218" max="9218" width="10.5" style="76" customWidth="1"/>
    <col min="9219" max="9219" width="43" style="76" customWidth="1"/>
    <col min="9220" max="9222" width="8.6640625" style="76"/>
    <col min="9223" max="9225" width="9.5" style="76" customWidth="1"/>
    <col min="9226" max="9228" width="9.58203125" style="76" customWidth="1"/>
    <col min="9229" max="9229" width="10.58203125" style="76" customWidth="1"/>
    <col min="9230" max="9230" width="14.58203125" style="76" customWidth="1"/>
    <col min="9231" max="9231" width="8.6640625" style="76"/>
    <col min="9232" max="9232" width="12.5" style="76" customWidth="1"/>
    <col min="9233" max="9233" width="8.6640625" style="76"/>
    <col min="9234" max="9234" width="13.08203125" style="76" customWidth="1"/>
    <col min="9235" max="9235" width="8.6640625" style="76"/>
    <col min="9236" max="9236" width="14.25" style="76" customWidth="1"/>
    <col min="9237" max="9237" width="8.6640625" style="76"/>
    <col min="9238" max="9238" width="13.08203125" style="76" customWidth="1"/>
    <col min="9239" max="9239" width="15.08203125" style="76" customWidth="1"/>
    <col min="9240" max="9471" width="8.6640625" style="76"/>
    <col min="9472" max="9472" width="11" style="76" customWidth="1"/>
    <col min="9473" max="9473" width="6" style="76" customWidth="1"/>
    <col min="9474" max="9474" width="10.5" style="76" customWidth="1"/>
    <col min="9475" max="9475" width="43" style="76" customWidth="1"/>
    <col min="9476" max="9478" width="8.6640625" style="76"/>
    <col min="9479" max="9481" width="9.5" style="76" customWidth="1"/>
    <col min="9482" max="9484" width="9.58203125" style="76" customWidth="1"/>
    <col min="9485" max="9485" width="10.58203125" style="76" customWidth="1"/>
    <col min="9486" max="9486" width="14.58203125" style="76" customWidth="1"/>
    <col min="9487" max="9487" width="8.6640625" style="76"/>
    <col min="9488" max="9488" width="12.5" style="76" customWidth="1"/>
    <col min="9489" max="9489" width="8.6640625" style="76"/>
    <col min="9490" max="9490" width="13.08203125" style="76" customWidth="1"/>
    <col min="9491" max="9491" width="8.6640625" style="76"/>
    <col min="9492" max="9492" width="14.25" style="76" customWidth="1"/>
    <col min="9493" max="9493" width="8.6640625" style="76"/>
    <col min="9494" max="9494" width="13.08203125" style="76" customWidth="1"/>
    <col min="9495" max="9495" width="15.08203125" style="76" customWidth="1"/>
    <col min="9496" max="9727" width="8.6640625" style="76"/>
    <col min="9728" max="9728" width="11" style="76" customWidth="1"/>
    <col min="9729" max="9729" width="6" style="76" customWidth="1"/>
    <col min="9730" max="9730" width="10.5" style="76" customWidth="1"/>
    <col min="9731" max="9731" width="43" style="76" customWidth="1"/>
    <col min="9732" max="9734" width="8.6640625" style="76"/>
    <col min="9735" max="9737" width="9.5" style="76" customWidth="1"/>
    <col min="9738" max="9740" width="9.58203125" style="76" customWidth="1"/>
    <col min="9741" max="9741" width="10.58203125" style="76" customWidth="1"/>
    <col min="9742" max="9742" width="14.58203125" style="76" customWidth="1"/>
    <col min="9743" max="9743" width="8.6640625" style="76"/>
    <col min="9744" max="9744" width="12.5" style="76" customWidth="1"/>
    <col min="9745" max="9745" width="8.6640625" style="76"/>
    <col min="9746" max="9746" width="13.08203125" style="76" customWidth="1"/>
    <col min="9747" max="9747" width="8.6640625" style="76"/>
    <col min="9748" max="9748" width="14.25" style="76" customWidth="1"/>
    <col min="9749" max="9749" width="8.6640625" style="76"/>
    <col min="9750" max="9750" width="13.08203125" style="76" customWidth="1"/>
    <col min="9751" max="9751" width="15.08203125" style="76" customWidth="1"/>
    <col min="9752" max="9983" width="8.6640625" style="76"/>
    <col min="9984" max="9984" width="11" style="76" customWidth="1"/>
    <col min="9985" max="9985" width="6" style="76" customWidth="1"/>
    <col min="9986" max="9986" width="10.5" style="76" customWidth="1"/>
    <col min="9987" max="9987" width="43" style="76" customWidth="1"/>
    <col min="9988" max="9990" width="8.6640625" style="76"/>
    <col min="9991" max="9993" width="9.5" style="76" customWidth="1"/>
    <col min="9994" max="9996" width="9.58203125" style="76" customWidth="1"/>
    <col min="9997" max="9997" width="10.58203125" style="76" customWidth="1"/>
    <col min="9998" max="9998" width="14.58203125" style="76" customWidth="1"/>
    <col min="9999" max="9999" width="8.6640625" style="76"/>
    <col min="10000" max="10000" width="12.5" style="76" customWidth="1"/>
    <col min="10001" max="10001" width="8.6640625" style="76"/>
    <col min="10002" max="10002" width="13.08203125" style="76" customWidth="1"/>
    <col min="10003" max="10003" width="8.6640625" style="76"/>
    <col min="10004" max="10004" width="14.25" style="76" customWidth="1"/>
    <col min="10005" max="10005" width="8.6640625" style="76"/>
    <col min="10006" max="10006" width="13.08203125" style="76" customWidth="1"/>
    <col min="10007" max="10007" width="15.08203125" style="76" customWidth="1"/>
    <col min="10008" max="10239" width="8.6640625" style="76"/>
    <col min="10240" max="10240" width="11" style="76" customWidth="1"/>
    <col min="10241" max="10241" width="6" style="76" customWidth="1"/>
    <col min="10242" max="10242" width="10.5" style="76" customWidth="1"/>
    <col min="10243" max="10243" width="43" style="76" customWidth="1"/>
    <col min="10244" max="10246" width="8.6640625" style="76"/>
    <col min="10247" max="10249" width="9.5" style="76" customWidth="1"/>
    <col min="10250" max="10252" width="9.58203125" style="76" customWidth="1"/>
    <col min="10253" max="10253" width="10.58203125" style="76" customWidth="1"/>
    <col min="10254" max="10254" width="14.58203125" style="76" customWidth="1"/>
    <col min="10255" max="10255" width="8.6640625" style="76"/>
    <col min="10256" max="10256" width="12.5" style="76" customWidth="1"/>
    <col min="10257" max="10257" width="8.6640625" style="76"/>
    <col min="10258" max="10258" width="13.08203125" style="76" customWidth="1"/>
    <col min="10259" max="10259" width="8.6640625" style="76"/>
    <col min="10260" max="10260" width="14.25" style="76" customWidth="1"/>
    <col min="10261" max="10261" width="8.6640625" style="76"/>
    <col min="10262" max="10262" width="13.08203125" style="76" customWidth="1"/>
    <col min="10263" max="10263" width="15.08203125" style="76" customWidth="1"/>
    <col min="10264" max="10495" width="8.6640625" style="76"/>
    <col min="10496" max="10496" width="11" style="76" customWidth="1"/>
    <col min="10497" max="10497" width="6" style="76" customWidth="1"/>
    <col min="10498" max="10498" width="10.5" style="76" customWidth="1"/>
    <col min="10499" max="10499" width="43" style="76" customWidth="1"/>
    <col min="10500" max="10502" width="8.6640625" style="76"/>
    <col min="10503" max="10505" width="9.5" style="76" customWidth="1"/>
    <col min="10506" max="10508" width="9.58203125" style="76" customWidth="1"/>
    <col min="10509" max="10509" width="10.58203125" style="76" customWidth="1"/>
    <col min="10510" max="10510" width="14.58203125" style="76" customWidth="1"/>
    <col min="10511" max="10511" width="8.6640625" style="76"/>
    <col min="10512" max="10512" width="12.5" style="76" customWidth="1"/>
    <col min="10513" max="10513" width="8.6640625" style="76"/>
    <col min="10514" max="10514" width="13.08203125" style="76" customWidth="1"/>
    <col min="10515" max="10515" width="8.6640625" style="76"/>
    <col min="10516" max="10516" width="14.25" style="76" customWidth="1"/>
    <col min="10517" max="10517" width="8.6640625" style="76"/>
    <col min="10518" max="10518" width="13.08203125" style="76" customWidth="1"/>
    <col min="10519" max="10519" width="15.08203125" style="76" customWidth="1"/>
    <col min="10520" max="10751" width="8.6640625" style="76"/>
    <col min="10752" max="10752" width="11" style="76" customWidth="1"/>
    <col min="10753" max="10753" width="6" style="76" customWidth="1"/>
    <col min="10754" max="10754" width="10.5" style="76" customWidth="1"/>
    <col min="10755" max="10755" width="43" style="76" customWidth="1"/>
    <col min="10756" max="10758" width="8.6640625" style="76"/>
    <col min="10759" max="10761" width="9.5" style="76" customWidth="1"/>
    <col min="10762" max="10764" width="9.58203125" style="76" customWidth="1"/>
    <col min="10765" max="10765" width="10.58203125" style="76" customWidth="1"/>
    <col min="10766" max="10766" width="14.58203125" style="76" customWidth="1"/>
    <col min="10767" max="10767" width="8.6640625" style="76"/>
    <col min="10768" max="10768" width="12.5" style="76" customWidth="1"/>
    <col min="10769" max="10769" width="8.6640625" style="76"/>
    <col min="10770" max="10770" width="13.08203125" style="76" customWidth="1"/>
    <col min="10771" max="10771" width="8.6640625" style="76"/>
    <col min="10772" max="10772" width="14.25" style="76" customWidth="1"/>
    <col min="10773" max="10773" width="8.6640625" style="76"/>
    <col min="10774" max="10774" width="13.08203125" style="76" customWidth="1"/>
    <col min="10775" max="10775" width="15.08203125" style="76" customWidth="1"/>
    <col min="10776" max="11007" width="8.6640625" style="76"/>
    <col min="11008" max="11008" width="11" style="76" customWidth="1"/>
    <col min="11009" max="11009" width="6" style="76" customWidth="1"/>
    <col min="11010" max="11010" width="10.5" style="76" customWidth="1"/>
    <col min="11011" max="11011" width="43" style="76" customWidth="1"/>
    <col min="11012" max="11014" width="8.6640625" style="76"/>
    <col min="11015" max="11017" width="9.5" style="76" customWidth="1"/>
    <col min="11018" max="11020" width="9.58203125" style="76" customWidth="1"/>
    <col min="11021" max="11021" width="10.58203125" style="76" customWidth="1"/>
    <col min="11022" max="11022" width="14.58203125" style="76" customWidth="1"/>
    <col min="11023" max="11023" width="8.6640625" style="76"/>
    <col min="11024" max="11024" width="12.5" style="76" customWidth="1"/>
    <col min="11025" max="11025" width="8.6640625" style="76"/>
    <col min="11026" max="11026" width="13.08203125" style="76" customWidth="1"/>
    <col min="11027" max="11027" width="8.6640625" style="76"/>
    <col min="11028" max="11028" width="14.25" style="76" customWidth="1"/>
    <col min="11029" max="11029" width="8.6640625" style="76"/>
    <col min="11030" max="11030" width="13.08203125" style="76" customWidth="1"/>
    <col min="11031" max="11031" width="15.08203125" style="76" customWidth="1"/>
    <col min="11032" max="11263" width="8.6640625" style="76"/>
    <col min="11264" max="11264" width="11" style="76" customWidth="1"/>
    <col min="11265" max="11265" width="6" style="76" customWidth="1"/>
    <col min="11266" max="11266" width="10.5" style="76" customWidth="1"/>
    <col min="11267" max="11267" width="43" style="76" customWidth="1"/>
    <col min="11268" max="11270" width="8.6640625" style="76"/>
    <col min="11271" max="11273" width="9.5" style="76" customWidth="1"/>
    <col min="11274" max="11276" width="9.58203125" style="76" customWidth="1"/>
    <col min="11277" max="11277" width="10.58203125" style="76" customWidth="1"/>
    <col min="11278" max="11278" width="14.58203125" style="76" customWidth="1"/>
    <col min="11279" max="11279" width="8.6640625" style="76"/>
    <col min="11280" max="11280" width="12.5" style="76" customWidth="1"/>
    <col min="11281" max="11281" width="8.6640625" style="76"/>
    <col min="11282" max="11282" width="13.08203125" style="76" customWidth="1"/>
    <col min="11283" max="11283" width="8.6640625" style="76"/>
    <col min="11284" max="11284" width="14.25" style="76" customWidth="1"/>
    <col min="11285" max="11285" width="8.6640625" style="76"/>
    <col min="11286" max="11286" width="13.08203125" style="76" customWidth="1"/>
    <col min="11287" max="11287" width="15.08203125" style="76" customWidth="1"/>
    <col min="11288" max="11519" width="8.6640625" style="76"/>
    <col min="11520" max="11520" width="11" style="76" customWidth="1"/>
    <col min="11521" max="11521" width="6" style="76" customWidth="1"/>
    <col min="11522" max="11522" width="10.5" style="76" customWidth="1"/>
    <col min="11523" max="11523" width="43" style="76" customWidth="1"/>
    <col min="11524" max="11526" width="8.6640625" style="76"/>
    <col min="11527" max="11529" width="9.5" style="76" customWidth="1"/>
    <col min="11530" max="11532" width="9.58203125" style="76" customWidth="1"/>
    <col min="11533" max="11533" width="10.58203125" style="76" customWidth="1"/>
    <col min="11534" max="11534" width="14.58203125" style="76" customWidth="1"/>
    <col min="11535" max="11535" width="8.6640625" style="76"/>
    <col min="11536" max="11536" width="12.5" style="76" customWidth="1"/>
    <col min="11537" max="11537" width="8.6640625" style="76"/>
    <col min="11538" max="11538" width="13.08203125" style="76" customWidth="1"/>
    <col min="11539" max="11539" width="8.6640625" style="76"/>
    <col min="11540" max="11540" width="14.25" style="76" customWidth="1"/>
    <col min="11541" max="11541" width="8.6640625" style="76"/>
    <col min="11542" max="11542" width="13.08203125" style="76" customWidth="1"/>
    <col min="11543" max="11543" width="15.08203125" style="76" customWidth="1"/>
    <col min="11544" max="11775" width="8.6640625" style="76"/>
    <col min="11776" max="11776" width="11" style="76" customWidth="1"/>
    <col min="11777" max="11777" width="6" style="76" customWidth="1"/>
    <col min="11778" max="11778" width="10.5" style="76" customWidth="1"/>
    <col min="11779" max="11779" width="43" style="76" customWidth="1"/>
    <col min="11780" max="11782" width="8.6640625" style="76"/>
    <col min="11783" max="11785" width="9.5" style="76" customWidth="1"/>
    <col min="11786" max="11788" width="9.58203125" style="76" customWidth="1"/>
    <col min="11789" max="11789" width="10.58203125" style="76" customWidth="1"/>
    <col min="11790" max="11790" width="14.58203125" style="76" customWidth="1"/>
    <col min="11791" max="11791" width="8.6640625" style="76"/>
    <col min="11792" max="11792" width="12.5" style="76" customWidth="1"/>
    <col min="11793" max="11793" width="8.6640625" style="76"/>
    <col min="11794" max="11794" width="13.08203125" style="76" customWidth="1"/>
    <col min="11795" max="11795" width="8.6640625" style="76"/>
    <col min="11796" max="11796" width="14.25" style="76" customWidth="1"/>
    <col min="11797" max="11797" width="8.6640625" style="76"/>
    <col min="11798" max="11798" width="13.08203125" style="76" customWidth="1"/>
    <col min="11799" max="11799" width="15.08203125" style="76" customWidth="1"/>
    <col min="11800" max="12031" width="8.6640625" style="76"/>
    <col min="12032" max="12032" width="11" style="76" customWidth="1"/>
    <col min="12033" max="12033" width="6" style="76" customWidth="1"/>
    <col min="12034" max="12034" width="10.5" style="76" customWidth="1"/>
    <col min="12035" max="12035" width="43" style="76" customWidth="1"/>
    <col min="12036" max="12038" width="8.6640625" style="76"/>
    <col min="12039" max="12041" width="9.5" style="76" customWidth="1"/>
    <col min="12042" max="12044" width="9.58203125" style="76" customWidth="1"/>
    <col min="12045" max="12045" width="10.58203125" style="76" customWidth="1"/>
    <col min="12046" max="12046" width="14.58203125" style="76" customWidth="1"/>
    <col min="12047" max="12047" width="8.6640625" style="76"/>
    <col min="12048" max="12048" width="12.5" style="76" customWidth="1"/>
    <col min="12049" max="12049" width="8.6640625" style="76"/>
    <col min="12050" max="12050" width="13.08203125" style="76" customWidth="1"/>
    <col min="12051" max="12051" width="8.6640625" style="76"/>
    <col min="12052" max="12052" width="14.25" style="76" customWidth="1"/>
    <col min="12053" max="12053" width="8.6640625" style="76"/>
    <col min="12054" max="12054" width="13.08203125" style="76" customWidth="1"/>
    <col min="12055" max="12055" width="15.08203125" style="76" customWidth="1"/>
    <col min="12056" max="12287" width="8.6640625" style="76"/>
    <col min="12288" max="12288" width="11" style="76" customWidth="1"/>
    <col min="12289" max="12289" width="6" style="76" customWidth="1"/>
    <col min="12290" max="12290" width="10.5" style="76" customWidth="1"/>
    <col min="12291" max="12291" width="43" style="76" customWidth="1"/>
    <col min="12292" max="12294" width="8.6640625" style="76"/>
    <col min="12295" max="12297" width="9.5" style="76" customWidth="1"/>
    <col min="12298" max="12300" width="9.58203125" style="76" customWidth="1"/>
    <col min="12301" max="12301" width="10.58203125" style="76" customWidth="1"/>
    <col min="12302" max="12302" width="14.58203125" style="76" customWidth="1"/>
    <col min="12303" max="12303" width="8.6640625" style="76"/>
    <col min="12304" max="12304" width="12.5" style="76" customWidth="1"/>
    <col min="12305" max="12305" width="8.6640625" style="76"/>
    <col min="12306" max="12306" width="13.08203125" style="76" customWidth="1"/>
    <col min="12307" max="12307" width="8.6640625" style="76"/>
    <col min="12308" max="12308" width="14.25" style="76" customWidth="1"/>
    <col min="12309" max="12309" width="8.6640625" style="76"/>
    <col min="12310" max="12310" width="13.08203125" style="76" customWidth="1"/>
    <col min="12311" max="12311" width="15.08203125" style="76" customWidth="1"/>
    <col min="12312" max="12543" width="8.6640625" style="76"/>
    <col min="12544" max="12544" width="11" style="76" customWidth="1"/>
    <col min="12545" max="12545" width="6" style="76" customWidth="1"/>
    <col min="12546" max="12546" width="10.5" style="76" customWidth="1"/>
    <col min="12547" max="12547" width="43" style="76" customWidth="1"/>
    <col min="12548" max="12550" width="8.6640625" style="76"/>
    <col min="12551" max="12553" width="9.5" style="76" customWidth="1"/>
    <col min="12554" max="12556" width="9.58203125" style="76" customWidth="1"/>
    <col min="12557" max="12557" width="10.58203125" style="76" customWidth="1"/>
    <col min="12558" max="12558" width="14.58203125" style="76" customWidth="1"/>
    <col min="12559" max="12559" width="8.6640625" style="76"/>
    <col min="12560" max="12560" width="12.5" style="76" customWidth="1"/>
    <col min="12561" max="12561" width="8.6640625" style="76"/>
    <col min="12562" max="12562" width="13.08203125" style="76" customWidth="1"/>
    <col min="12563" max="12563" width="8.6640625" style="76"/>
    <col min="12564" max="12564" width="14.25" style="76" customWidth="1"/>
    <col min="12565" max="12565" width="8.6640625" style="76"/>
    <col min="12566" max="12566" width="13.08203125" style="76" customWidth="1"/>
    <col min="12567" max="12567" width="15.08203125" style="76" customWidth="1"/>
    <col min="12568" max="12799" width="8.6640625" style="76"/>
    <col min="12800" max="12800" width="11" style="76" customWidth="1"/>
    <col min="12801" max="12801" width="6" style="76" customWidth="1"/>
    <col min="12802" max="12802" width="10.5" style="76" customWidth="1"/>
    <col min="12803" max="12803" width="43" style="76" customWidth="1"/>
    <col min="12804" max="12806" width="8.6640625" style="76"/>
    <col min="12807" max="12809" width="9.5" style="76" customWidth="1"/>
    <col min="12810" max="12812" width="9.58203125" style="76" customWidth="1"/>
    <col min="12813" max="12813" width="10.58203125" style="76" customWidth="1"/>
    <col min="12814" max="12814" width="14.58203125" style="76" customWidth="1"/>
    <col min="12815" max="12815" width="8.6640625" style="76"/>
    <col min="12816" max="12816" width="12.5" style="76" customWidth="1"/>
    <col min="12817" max="12817" width="8.6640625" style="76"/>
    <col min="12818" max="12818" width="13.08203125" style="76" customWidth="1"/>
    <col min="12819" max="12819" width="8.6640625" style="76"/>
    <col min="12820" max="12820" width="14.25" style="76" customWidth="1"/>
    <col min="12821" max="12821" width="8.6640625" style="76"/>
    <col min="12822" max="12822" width="13.08203125" style="76" customWidth="1"/>
    <col min="12823" max="12823" width="15.08203125" style="76" customWidth="1"/>
    <col min="12824" max="13055" width="8.6640625" style="76"/>
    <col min="13056" max="13056" width="11" style="76" customWidth="1"/>
    <col min="13057" max="13057" width="6" style="76" customWidth="1"/>
    <col min="13058" max="13058" width="10.5" style="76" customWidth="1"/>
    <col min="13059" max="13059" width="43" style="76" customWidth="1"/>
    <col min="13060" max="13062" width="8.6640625" style="76"/>
    <col min="13063" max="13065" width="9.5" style="76" customWidth="1"/>
    <col min="13066" max="13068" width="9.58203125" style="76" customWidth="1"/>
    <col min="13069" max="13069" width="10.58203125" style="76" customWidth="1"/>
    <col min="13070" max="13070" width="14.58203125" style="76" customWidth="1"/>
    <col min="13071" max="13071" width="8.6640625" style="76"/>
    <col min="13072" max="13072" width="12.5" style="76" customWidth="1"/>
    <col min="13073" max="13073" width="8.6640625" style="76"/>
    <col min="13074" max="13074" width="13.08203125" style="76" customWidth="1"/>
    <col min="13075" max="13075" width="8.6640625" style="76"/>
    <col min="13076" max="13076" width="14.25" style="76" customWidth="1"/>
    <col min="13077" max="13077" width="8.6640625" style="76"/>
    <col min="13078" max="13078" width="13.08203125" style="76" customWidth="1"/>
    <col min="13079" max="13079" width="15.08203125" style="76" customWidth="1"/>
    <col min="13080" max="13311" width="8.6640625" style="76"/>
    <col min="13312" max="13312" width="11" style="76" customWidth="1"/>
    <col min="13313" max="13313" width="6" style="76" customWidth="1"/>
    <col min="13314" max="13314" width="10.5" style="76" customWidth="1"/>
    <col min="13315" max="13315" width="43" style="76" customWidth="1"/>
    <col min="13316" max="13318" width="8.6640625" style="76"/>
    <col min="13319" max="13321" width="9.5" style="76" customWidth="1"/>
    <col min="13322" max="13324" width="9.58203125" style="76" customWidth="1"/>
    <col min="13325" max="13325" width="10.58203125" style="76" customWidth="1"/>
    <col min="13326" max="13326" width="14.58203125" style="76" customWidth="1"/>
    <col min="13327" max="13327" width="8.6640625" style="76"/>
    <col min="13328" max="13328" width="12.5" style="76" customWidth="1"/>
    <col min="13329" max="13329" width="8.6640625" style="76"/>
    <col min="13330" max="13330" width="13.08203125" style="76" customWidth="1"/>
    <col min="13331" max="13331" width="8.6640625" style="76"/>
    <col min="13332" max="13332" width="14.25" style="76" customWidth="1"/>
    <col min="13333" max="13333" width="8.6640625" style="76"/>
    <col min="13334" max="13334" width="13.08203125" style="76" customWidth="1"/>
    <col min="13335" max="13335" width="15.08203125" style="76" customWidth="1"/>
    <col min="13336" max="13567" width="8.6640625" style="76"/>
    <col min="13568" max="13568" width="11" style="76" customWidth="1"/>
    <col min="13569" max="13569" width="6" style="76" customWidth="1"/>
    <col min="13570" max="13570" width="10.5" style="76" customWidth="1"/>
    <col min="13571" max="13571" width="43" style="76" customWidth="1"/>
    <col min="13572" max="13574" width="8.6640625" style="76"/>
    <col min="13575" max="13577" width="9.5" style="76" customWidth="1"/>
    <col min="13578" max="13580" width="9.58203125" style="76" customWidth="1"/>
    <col min="13581" max="13581" width="10.58203125" style="76" customWidth="1"/>
    <col min="13582" max="13582" width="14.58203125" style="76" customWidth="1"/>
    <col min="13583" max="13583" width="8.6640625" style="76"/>
    <col min="13584" max="13584" width="12.5" style="76" customWidth="1"/>
    <col min="13585" max="13585" width="8.6640625" style="76"/>
    <col min="13586" max="13586" width="13.08203125" style="76" customWidth="1"/>
    <col min="13587" max="13587" width="8.6640625" style="76"/>
    <col min="13588" max="13588" width="14.25" style="76" customWidth="1"/>
    <col min="13589" max="13589" width="8.6640625" style="76"/>
    <col min="13590" max="13590" width="13.08203125" style="76" customWidth="1"/>
    <col min="13591" max="13591" width="15.08203125" style="76" customWidth="1"/>
    <col min="13592" max="13823" width="8.6640625" style="76"/>
    <col min="13824" max="13824" width="11" style="76" customWidth="1"/>
    <col min="13825" max="13825" width="6" style="76" customWidth="1"/>
    <col min="13826" max="13826" width="10.5" style="76" customWidth="1"/>
    <col min="13827" max="13827" width="43" style="76" customWidth="1"/>
    <col min="13828" max="13830" width="8.6640625" style="76"/>
    <col min="13831" max="13833" width="9.5" style="76" customWidth="1"/>
    <col min="13834" max="13836" width="9.58203125" style="76" customWidth="1"/>
    <col min="13837" max="13837" width="10.58203125" style="76" customWidth="1"/>
    <col min="13838" max="13838" width="14.58203125" style="76" customWidth="1"/>
    <col min="13839" max="13839" width="8.6640625" style="76"/>
    <col min="13840" max="13840" width="12.5" style="76" customWidth="1"/>
    <col min="13841" max="13841" width="8.6640625" style="76"/>
    <col min="13842" max="13842" width="13.08203125" style="76" customWidth="1"/>
    <col min="13843" max="13843" width="8.6640625" style="76"/>
    <col min="13844" max="13844" width="14.25" style="76" customWidth="1"/>
    <col min="13845" max="13845" width="8.6640625" style="76"/>
    <col min="13846" max="13846" width="13.08203125" style="76" customWidth="1"/>
    <col min="13847" max="13847" width="15.08203125" style="76" customWidth="1"/>
    <col min="13848" max="14079" width="8.6640625" style="76"/>
    <col min="14080" max="14080" width="11" style="76" customWidth="1"/>
    <col min="14081" max="14081" width="6" style="76" customWidth="1"/>
    <col min="14082" max="14082" width="10.5" style="76" customWidth="1"/>
    <col min="14083" max="14083" width="43" style="76" customWidth="1"/>
    <col min="14084" max="14086" width="8.6640625" style="76"/>
    <col min="14087" max="14089" width="9.5" style="76" customWidth="1"/>
    <col min="14090" max="14092" width="9.58203125" style="76" customWidth="1"/>
    <col min="14093" max="14093" width="10.58203125" style="76" customWidth="1"/>
    <col min="14094" max="14094" width="14.58203125" style="76" customWidth="1"/>
    <col min="14095" max="14095" width="8.6640625" style="76"/>
    <col min="14096" max="14096" width="12.5" style="76" customWidth="1"/>
    <col min="14097" max="14097" width="8.6640625" style="76"/>
    <col min="14098" max="14098" width="13.08203125" style="76" customWidth="1"/>
    <col min="14099" max="14099" width="8.6640625" style="76"/>
    <col min="14100" max="14100" width="14.25" style="76" customWidth="1"/>
    <col min="14101" max="14101" width="8.6640625" style="76"/>
    <col min="14102" max="14102" width="13.08203125" style="76" customWidth="1"/>
    <col min="14103" max="14103" width="15.08203125" style="76" customWidth="1"/>
    <col min="14104" max="14335" width="8.6640625" style="76"/>
    <col min="14336" max="14336" width="11" style="76" customWidth="1"/>
    <col min="14337" max="14337" width="6" style="76" customWidth="1"/>
    <col min="14338" max="14338" width="10.5" style="76" customWidth="1"/>
    <col min="14339" max="14339" width="43" style="76" customWidth="1"/>
    <col min="14340" max="14342" width="8.6640625" style="76"/>
    <col min="14343" max="14345" width="9.5" style="76" customWidth="1"/>
    <col min="14346" max="14348" width="9.58203125" style="76" customWidth="1"/>
    <col min="14349" max="14349" width="10.58203125" style="76" customWidth="1"/>
    <col min="14350" max="14350" width="14.58203125" style="76" customWidth="1"/>
    <col min="14351" max="14351" width="8.6640625" style="76"/>
    <col min="14352" max="14352" width="12.5" style="76" customWidth="1"/>
    <col min="14353" max="14353" width="8.6640625" style="76"/>
    <col min="14354" max="14354" width="13.08203125" style="76" customWidth="1"/>
    <col min="14355" max="14355" width="8.6640625" style="76"/>
    <col min="14356" max="14356" width="14.25" style="76" customWidth="1"/>
    <col min="14357" max="14357" width="8.6640625" style="76"/>
    <col min="14358" max="14358" width="13.08203125" style="76" customWidth="1"/>
    <col min="14359" max="14359" width="15.08203125" style="76" customWidth="1"/>
    <col min="14360" max="14591" width="8.6640625" style="76"/>
    <col min="14592" max="14592" width="11" style="76" customWidth="1"/>
    <col min="14593" max="14593" width="6" style="76" customWidth="1"/>
    <col min="14594" max="14594" width="10.5" style="76" customWidth="1"/>
    <col min="14595" max="14595" width="43" style="76" customWidth="1"/>
    <col min="14596" max="14598" width="8.6640625" style="76"/>
    <col min="14599" max="14601" width="9.5" style="76" customWidth="1"/>
    <col min="14602" max="14604" width="9.58203125" style="76" customWidth="1"/>
    <col min="14605" max="14605" width="10.58203125" style="76" customWidth="1"/>
    <col min="14606" max="14606" width="14.58203125" style="76" customWidth="1"/>
    <col min="14607" max="14607" width="8.6640625" style="76"/>
    <col min="14608" max="14608" width="12.5" style="76" customWidth="1"/>
    <col min="14609" max="14609" width="8.6640625" style="76"/>
    <col min="14610" max="14610" width="13.08203125" style="76" customWidth="1"/>
    <col min="14611" max="14611" width="8.6640625" style="76"/>
    <col min="14612" max="14612" width="14.25" style="76" customWidth="1"/>
    <col min="14613" max="14613" width="8.6640625" style="76"/>
    <col min="14614" max="14614" width="13.08203125" style="76" customWidth="1"/>
    <col min="14615" max="14615" width="15.08203125" style="76" customWidth="1"/>
    <col min="14616" max="14847" width="8.6640625" style="76"/>
    <col min="14848" max="14848" width="11" style="76" customWidth="1"/>
    <col min="14849" max="14849" width="6" style="76" customWidth="1"/>
    <col min="14850" max="14850" width="10.5" style="76" customWidth="1"/>
    <col min="14851" max="14851" width="43" style="76" customWidth="1"/>
    <col min="14852" max="14854" width="8.6640625" style="76"/>
    <col min="14855" max="14857" width="9.5" style="76" customWidth="1"/>
    <col min="14858" max="14860" width="9.58203125" style="76" customWidth="1"/>
    <col min="14861" max="14861" width="10.58203125" style="76" customWidth="1"/>
    <col min="14862" max="14862" width="14.58203125" style="76" customWidth="1"/>
    <col min="14863" max="14863" width="8.6640625" style="76"/>
    <col min="14864" max="14864" width="12.5" style="76" customWidth="1"/>
    <col min="14865" max="14865" width="8.6640625" style="76"/>
    <col min="14866" max="14866" width="13.08203125" style="76" customWidth="1"/>
    <col min="14867" max="14867" width="8.6640625" style="76"/>
    <col min="14868" max="14868" width="14.25" style="76" customWidth="1"/>
    <col min="14869" max="14869" width="8.6640625" style="76"/>
    <col min="14870" max="14870" width="13.08203125" style="76" customWidth="1"/>
    <col min="14871" max="14871" width="15.08203125" style="76" customWidth="1"/>
    <col min="14872" max="15103" width="8.6640625" style="76"/>
    <col min="15104" max="15104" width="11" style="76" customWidth="1"/>
    <col min="15105" max="15105" width="6" style="76" customWidth="1"/>
    <col min="15106" max="15106" width="10.5" style="76" customWidth="1"/>
    <col min="15107" max="15107" width="43" style="76" customWidth="1"/>
    <col min="15108" max="15110" width="8.6640625" style="76"/>
    <col min="15111" max="15113" width="9.5" style="76" customWidth="1"/>
    <col min="15114" max="15116" width="9.58203125" style="76" customWidth="1"/>
    <col min="15117" max="15117" width="10.58203125" style="76" customWidth="1"/>
    <col min="15118" max="15118" width="14.58203125" style="76" customWidth="1"/>
    <col min="15119" max="15119" width="8.6640625" style="76"/>
    <col min="15120" max="15120" width="12.5" style="76" customWidth="1"/>
    <col min="15121" max="15121" width="8.6640625" style="76"/>
    <col min="15122" max="15122" width="13.08203125" style="76" customWidth="1"/>
    <col min="15123" max="15123" width="8.6640625" style="76"/>
    <col min="15124" max="15124" width="14.25" style="76" customWidth="1"/>
    <col min="15125" max="15125" width="8.6640625" style="76"/>
    <col min="15126" max="15126" width="13.08203125" style="76" customWidth="1"/>
    <col min="15127" max="15127" width="15.08203125" style="76" customWidth="1"/>
    <col min="15128" max="15359" width="8.6640625" style="76"/>
    <col min="15360" max="15360" width="11" style="76" customWidth="1"/>
    <col min="15361" max="15361" width="6" style="76" customWidth="1"/>
    <col min="15362" max="15362" width="10.5" style="76" customWidth="1"/>
    <col min="15363" max="15363" width="43" style="76" customWidth="1"/>
    <col min="15364" max="15366" width="8.6640625" style="76"/>
    <col min="15367" max="15369" width="9.5" style="76" customWidth="1"/>
    <col min="15370" max="15372" width="9.58203125" style="76" customWidth="1"/>
    <col min="15373" max="15373" width="10.58203125" style="76" customWidth="1"/>
    <col min="15374" max="15374" width="14.58203125" style="76" customWidth="1"/>
    <col min="15375" max="15375" width="8.6640625" style="76"/>
    <col min="15376" max="15376" width="12.5" style="76" customWidth="1"/>
    <col min="15377" max="15377" width="8.6640625" style="76"/>
    <col min="15378" max="15378" width="13.08203125" style="76" customWidth="1"/>
    <col min="15379" max="15379" width="8.6640625" style="76"/>
    <col min="15380" max="15380" width="14.25" style="76" customWidth="1"/>
    <col min="15381" max="15381" width="8.6640625" style="76"/>
    <col min="15382" max="15382" width="13.08203125" style="76" customWidth="1"/>
    <col min="15383" max="15383" width="15.08203125" style="76" customWidth="1"/>
    <col min="15384" max="15615" width="8.6640625" style="76"/>
    <col min="15616" max="15616" width="11" style="76" customWidth="1"/>
    <col min="15617" max="15617" width="6" style="76" customWidth="1"/>
    <col min="15618" max="15618" width="10.5" style="76" customWidth="1"/>
    <col min="15619" max="15619" width="43" style="76" customWidth="1"/>
    <col min="15620" max="15622" width="8.6640625" style="76"/>
    <col min="15623" max="15625" width="9.5" style="76" customWidth="1"/>
    <col min="15626" max="15628" width="9.58203125" style="76" customWidth="1"/>
    <col min="15629" max="15629" width="10.58203125" style="76" customWidth="1"/>
    <col min="15630" max="15630" width="14.58203125" style="76" customWidth="1"/>
    <col min="15631" max="15631" width="8.6640625" style="76"/>
    <col min="15632" max="15632" width="12.5" style="76" customWidth="1"/>
    <col min="15633" max="15633" width="8.6640625" style="76"/>
    <col min="15634" max="15634" width="13.08203125" style="76" customWidth="1"/>
    <col min="15635" max="15635" width="8.6640625" style="76"/>
    <col min="15636" max="15636" width="14.25" style="76" customWidth="1"/>
    <col min="15637" max="15637" width="8.6640625" style="76"/>
    <col min="15638" max="15638" width="13.08203125" style="76" customWidth="1"/>
    <col min="15639" max="15639" width="15.08203125" style="76" customWidth="1"/>
    <col min="15640" max="15871" width="8.6640625" style="76"/>
    <col min="15872" max="15872" width="11" style="76" customWidth="1"/>
    <col min="15873" max="15873" width="6" style="76" customWidth="1"/>
    <col min="15874" max="15874" width="10.5" style="76" customWidth="1"/>
    <col min="15875" max="15875" width="43" style="76" customWidth="1"/>
    <col min="15876" max="15878" width="8.6640625" style="76"/>
    <col min="15879" max="15881" width="9.5" style="76" customWidth="1"/>
    <col min="15882" max="15884" width="9.58203125" style="76" customWidth="1"/>
    <col min="15885" max="15885" width="10.58203125" style="76" customWidth="1"/>
    <col min="15886" max="15886" width="14.58203125" style="76" customWidth="1"/>
    <col min="15887" max="15887" width="8.6640625" style="76"/>
    <col min="15888" max="15888" width="12.5" style="76" customWidth="1"/>
    <col min="15889" max="15889" width="8.6640625" style="76"/>
    <col min="15890" max="15890" width="13.08203125" style="76" customWidth="1"/>
    <col min="15891" max="15891" width="8.6640625" style="76"/>
    <col min="15892" max="15892" width="14.25" style="76" customWidth="1"/>
    <col min="15893" max="15893" width="8.6640625" style="76"/>
    <col min="15894" max="15894" width="13.08203125" style="76" customWidth="1"/>
    <col min="15895" max="15895" width="15.08203125" style="76" customWidth="1"/>
    <col min="15896" max="16127" width="8.6640625" style="76"/>
    <col min="16128" max="16128" width="11" style="76" customWidth="1"/>
    <col min="16129" max="16129" width="6" style="76" customWidth="1"/>
    <col min="16130" max="16130" width="10.5" style="76" customWidth="1"/>
    <col min="16131" max="16131" width="43" style="76" customWidth="1"/>
    <col min="16132" max="16134" width="8.6640625" style="76"/>
    <col min="16135" max="16137" width="9.5" style="76" customWidth="1"/>
    <col min="16138" max="16140" width="9.58203125" style="76" customWidth="1"/>
    <col min="16141" max="16141" width="10.58203125" style="76" customWidth="1"/>
    <col min="16142" max="16142" width="14.58203125" style="76" customWidth="1"/>
    <col min="16143" max="16143" width="8.6640625" style="76"/>
    <col min="16144" max="16144" width="12.5" style="76" customWidth="1"/>
    <col min="16145" max="16145" width="8.6640625" style="76"/>
    <col min="16146" max="16146" width="13.08203125" style="76" customWidth="1"/>
    <col min="16147" max="16147" width="8.6640625" style="76"/>
    <col min="16148" max="16148" width="14.25" style="76" customWidth="1"/>
    <col min="16149" max="16149" width="8.6640625" style="76"/>
    <col min="16150" max="16150" width="13.08203125" style="76" customWidth="1"/>
    <col min="16151" max="16151" width="15.08203125" style="76" customWidth="1"/>
    <col min="16152" max="16384" width="8.6640625" style="76"/>
  </cols>
  <sheetData>
    <row r="1" spans="1:25" s="68" customFormat="1" ht="20" customHeight="1" x14ac:dyDescent="0.3">
      <c r="A1" s="372" t="s">
        <v>1165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67"/>
      <c r="Y1" s="67"/>
    </row>
    <row r="2" spans="1:25" s="68" customFormat="1" ht="20.5" customHeight="1" x14ac:dyDescent="0.3">
      <c r="A2" s="371" t="s">
        <v>617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67"/>
      <c r="Y2" s="67"/>
    </row>
    <row r="3" spans="1:25" s="61" customFormat="1" ht="19.5" customHeight="1" x14ac:dyDescent="0.3">
      <c r="A3" s="337" t="s">
        <v>13</v>
      </c>
      <c r="B3" s="358" t="s">
        <v>12</v>
      </c>
      <c r="C3" s="359" t="s">
        <v>786</v>
      </c>
      <c r="D3" s="360" t="s">
        <v>16</v>
      </c>
      <c r="E3" s="360" t="s">
        <v>17</v>
      </c>
      <c r="F3" s="360" t="s">
        <v>18</v>
      </c>
      <c r="G3" s="328" t="s">
        <v>19</v>
      </c>
      <c r="H3" s="328"/>
      <c r="I3" s="328"/>
      <c r="J3" s="361" t="s">
        <v>1161</v>
      </c>
      <c r="K3" s="373" t="s">
        <v>20</v>
      </c>
      <c r="L3" s="361" t="s">
        <v>1162</v>
      </c>
      <c r="M3" s="367" t="s">
        <v>21</v>
      </c>
      <c r="N3" s="369" t="s">
        <v>22</v>
      </c>
      <c r="O3" s="337" t="s">
        <v>23</v>
      </c>
      <c r="P3" s="337"/>
      <c r="Q3" s="337" t="s">
        <v>24</v>
      </c>
      <c r="R3" s="337"/>
      <c r="S3" s="357" t="s">
        <v>25</v>
      </c>
      <c r="T3" s="357"/>
      <c r="U3" s="337" t="s">
        <v>26</v>
      </c>
      <c r="V3" s="337"/>
      <c r="W3" s="323" t="s">
        <v>27</v>
      </c>
    </row>
    <row r="4" spans="1:25" s="61" customFormat="1" ht="19.5" customHeight="1" x14ac:dyDescent="0.3">
      <c r="A4" s="337"/>
      <c r="B4" s="358"/>
      <c r="C4" s="359"/>
      <c r="D4" s="360"/>
      <c r="E4" s="360"/>
      <c r="F4" s="360"/>
      <c r="G4" s="62" t="s">
        <v>619</v>
      </c>
      <c r="H4" s="62" t="s">
        <v>788</v>
      </c>
      <c r="I4" s="62" t="s">
        <v>1164</v>
      </c>
      <c r="J4" s="362"/>
      <c r="K4" s="374"/>
      <c r="L4" s="362"/>
      <c r="M4" s="368"/>
      <c r="N4" s="370"/>
      <c r="O4" s="63" t="s">
        <v>28</v>
      </c>
      <c r="P4" s="64" t="s">
        <v>29</v>
      </c>
      <c r="Q4" s="63" t="s">
        <v>28</v>
      </c>
      <c r="R4" s="64" t="s">
        <v>29</v>
      </c>
      <c r="S4" s="63" t="s">
        <v>28</v>
      </c>
      <c r="T4" s="63" t="s">
        <v>29</v>
      </c>
      <c r="U4" s="63" t="s">
        <v>28</v>
      </c>
      <c r="V4" s="64" t="s">
        <v>29</v>
      </c>
      <c r="W4" s="6"/>
    </row>
    <row r="5" spans="1:25" ht="19.5" customHeight="1" x14ac:dyDescent="0.3">
      <c r="A5" s="69">
        <v>10945</v>
      </c>
      <c r="B5" s="70">
        <v>1</v>
      </c>
      <c r="C5" s="65" t="s">
        <v>592</v>
      </c>
      <c r="D5" s="70" t="s">
        <v>574</v>
      </c>
      <c r="E5" s="70" t="s">
        <v>574</v>
      </c>
      <c r="F5" s="70" t="s">
        <v>574</v>
      </c>
      <c r="G5" s="72">
        <v>1284</v>
      </c>
      <c r="H5" s="72">
        <v>1320</v>
      </c>
      <c r="I5" s="72">
        <v>1200</v>
      </c>
      <c r="J5" s="72">
        <f>(G5+H5+I5)/3*1.1</f>
        <v>1394.8000000000002</v>
      </c>
      <c r="K5" s="72">
        <v>100</v>
      </c>
      <c r="L5" s="84">
        <v>1200</v>
      </c>
      <c r="M5" s="83">
        <v>2</v>
      </c>
      <c r="N5" s="74">
        <f t="shared" ref="N5:N6" si="0">L5*M5</f>
        <v>2400</v>
      </c>
      <c r="O5" s="69">
        <f t="shared" ref="O5:O6" si="1">L5/4</f>
        <v>300</v>
      </c>
      <c r="P5" s="74">
        <f t="shared" ref="P5" si="2">M5*O5</f>
        <v>600</v>
      </c>
      <c r="Q5" s="69">
        <f t="shared" ref="Q5" si="3">L5/4</f>
        <v>300</v>
      </c>
      <c r="R5" s="74">
        <f t="shared" ref="R5" si="4">M5*Q5</f>
        <v>600</v>
      </c>
      <c r="S5" s="69">
        <f t="shared" ref="S5" si="5">L5/4</f>
        <v>300</v>
      </c>
      <c r="T5" s="86">
        <f t="shared" ref="T5" si="6">M5*S5</f>
        <v>600</v>
      </c>
      <c r="U5" s="69">
        <f t="shared" ref="U5" si="7">L5/4</f>
        <v>300</v>
      </c>
      <c r="V5" s="74">
        <f t="shared" ref="V5" si="8">M5*U5</f>
        <v>600</v>
      </c>
      <c r="W5" s="75"/>
    </row>
    <row r="6" spans="1:25" ht="19.5" customHeight="1" x14ac:dyDescent="0.3">
      <c r="A6" s="69">
        <v>10945</v>
      </c>
      <c r="B6" s="70">
        <v>2</v>
      </c>
      <c r="C6" s="65" t="s">
        <v>593</v>
      </c>
      <c r="D6" s="70" t="s">
        <v>574</v>
      </c>
      <c r="E6" s="70" t="s">
        <v>574</v>
      </c>
      <c r="F6" s="70" t="s">
        <v>574</v>
      </c>
      <c r="G6" s="72">
        <v>975</v>
      </c>
      <c r="H6" s="72">
        <v>1100</v>
      </c>
      <c r="I6" s="72">
        <v>450</v>
      </c>
      <c r="J6" s="72">
        <f>(G6+H6+I6)/3*1.1</f>
        <v>925.83333333333337</v>
      </c>
      <c r="K6" s="72">
        <v>0</v>
      </c>
      <c r="L6" s="84">
        <v>1000</v>
      </c>
      <c r="M6" s="83">
        <v>2.5</v>
      </c>
      <c r="N6" s="74">
        <f t="shared" si="0"/>
        <v>2500</v>
      </c>
      <c r="O6" s="69">
        <f t="shared" si="1"/>
        <v>250</v>
      </c>
      <c r="P6" s="74">
        <f t="shared" ref="P6" si="9">M6*O6</f>
        <v>625</v>
      </c>
      <c r="Q6" s="69">
        <f t="shared" ref="Q6" si="10">L6/4</f>
        <v>250</v>
      </c>
      <c r="R6" s="74">
        <f t="shared" ref="R6" si="11">M6*Q6</f>
        <v>625</v>
      </c>
      <c r="S6" s="69">
        <f t="shared" ref="S6" si="12">L6/4</f>
        <v>250</v>
      </c>
      <c r="T6" s="86">
        <f t="shared" ref="T6" si="13">M6*S6</f>
        <v>625</v>
      </c>
      <c r="U6" s="69">
        <f t="shared" ref="U6" si="14">L6/4</f>
        <v>250</v>
      </c>
      <c r="V6" s="74">
        <f t="shared" ref="V6" si="15">M6*U6</f>
        <v>625</v>
      </c>
      <c r="W6" s="75"/>
    </row>
    <row r="7" spans="1:25" ht="19.5" customHeight="1" x14ac:dyDescent="0.3">
      <c r="A7" s="69">
        <v>10945</v>
      </c>
      <c r="B7" s="70">
        <v>3</v>
      </c>
      <c r="C7" s="65" t="s">
        <v>762</v>
      </c>
      <c r="D7" s="70" t="s">
        <v>599</v>
      </c>
      <c r="E7" s="70" t="s">
        <v>599</v>
      </c>
      <c r="F7" s="70" t="s">
        <v>599</v>
      </c>
      <c r="G7" s="72">
        <v>32</v>
      </c>
      <c r="H7" s="72">
        <v>40</v>
      </c>
      <c r="I7" s="72">
        <v>20</v>
      </c>
      <c r="J7" s="72">
        <f t="shared" ref="J7:J21" si="16">(G7+H7+I7)/3*1.1</f>
        <v>33.733333333333334</v>
      </c>
      <c r="K7" s="72">
        <v>10</v>
      </c>
      <c r="L7" s="84">
        <v>30</v>
      </c>
      <c r="M7" s="83">
        <v>115</v>
      </c>
      <c r="N7" s="74">
        <f t="shared" ref="N7:N18" si="17">L7*M7</f>
        <v>3450</v>
      </c>
      <c r="O7" s="69">
        <v>0</v>
      </c>
      <c r="P7" s="74">
        <f t="shared" ref="P7:P19" si="18">M7*O7</f>
        <v>0</v>
      </c>
      <c r="Q7" s="69">
        <v>10</v>
      </c>
      <c r="R7" s="74">
        <f t="shared" ref="R7:R19" si="19">M7*Q7</f>
        <v>1150</v>
      </c>
      <c r="S7" s="69">
        <v>10</v>
      </c>
      <c r="T7" s="86">
        <f t="shared" ref="T7:T18" si="20">M7*S7</f>
        <v>1150</v>
      </c>
      <c r="U7" s="69">
        <v>10</v>
      </c>
      <c r="V7" s="74">
        <f t="shared" ref="V7:V19" si="21">M7*U7</f>
        <v>1150</v>
      </c>
      <c r="W7" s="75"/>
    </row>
    <row r="8" spans="1:25" ht="19.5" customHeight="1" x14ac:dyDescent="0.3">
      <c r="A8" s="69">
        <v>10945</v>
      </c>
      <c r="B8" s="70">
        <v>4</v>
      </c>
      <c r="C8" s="65" t="s">
        <v>763</v>
      </c>
      <c r="D8" s="70" t="s">
        <v>599</v>
      </c>
      <c r="E8" s="70" t="s">
        <v>599</v>
      </c>
      <c r="F8" s="70" t="s">
        <v>599</v>
      </c>
      <c r="G8" s="72">
        <v>48</v>
      </c>
      <c r="H8" s="72">
        <v>60</v>
      </c>
      <c r="I8" s="72">
        <v>24</v>
      </c>
      <c r="J8" s="72">
        <f t="shared" si="16"/>
        <v>48.400000000000006</v>
      </c>
      <c r="K8" s="72">
        <v>20</v>
      </c>
      <c r="L8" s="84">
        <v>30</v>
      </c>
      <c r="M8" s="83">
        <v>115</v>
      </c>
      <c r="N8" s="74">
        <f t="shared" si="17"/>
        <v>3450</v>
      </c>
      <c r="O8" s="69">
        <v>0</v>
      </c>
      <c r="P8" s="74">
        <f t="shared" si="18"/>
        <v>0</v>
      </c>
      <c r="Q8" s="69">
        <v>0</v>
      </c>
      <c r="R8" s="74">
        <f t="shared" si="19"/>
        <v>0</v>
      </c>
      <c r="S8" s="69">
        <v>15</v>
      </c>
      <c r="T8" s="86">
        <f t="shared" si="20"/>
        <v>1725</v>
      </c>
      <c r="U8" s="69">
        <v>15</v>
      </c>
      <c r="V8" s="74">
        <f t="shared" si="21"/>
        <v>1725</v>
      </c>
      <c r="W8" s="75"/>
    </row>
    <row r="9" spans="1:25" ht="19.5" customHeight="1" x14ac:dyDescent="0.3">
      <c r="A9" s="69">
        <v>10945</v>
      </c>
      <c r="B9" s="70">
        <v>5</v>
      </c>
      <c r="C9" s="65" t="s">
        <v>764</v>
      </c>
      <c r="D9" s="70" t="s">
        <v>599</v>
      </c>
      <c r="E9" s="70" t="s">
        <v>599</v>
      </c>
      <c r="F9" s="70" t="s">
        <v>599</v>
      </c>
      <c r="G9" s="72">
        <v>65</v>
      </c>
      <c r="H9" s="72">
        <v>120</v>
      </c>
      <c r="I9" s="72">
        <v>120</v>
      </c>
      <c r="J9" s="72">
        <f t="shared" si="16"/>
        <v>111.83333333333334</v>
      </c>
      <c r="K9" s="72">
        <v>0</v>
      </c>
      <c r="L9" s="84">
        <v>120</v>
      </c>
      <c r="M9" s="83">
        <v>115</v>
      </c>
      <c r="N9" s="74">
        <f t="shared" si="17"/>
        <v>13800</v>
      </c>
      <c r="O9" s="69">
        <f t="shared" ref="O9" si="22">L9/4</f>
        <v>30</v>
      </c>
      <c r="P9" s="74">
        <f t="shared" ref="P9" si="23">M9*O9</f>
        <v>3450</v>
      </c>
      <c r="Q9" s="69">
        <f t="shared" ref="Q9" si="24">L9/4</f>
        <v>30</v>
      </c>
      <c r="R9" s="74">
        <f t="shared" ref="R9" si="25">M9*Q9</f>
        <v>3450</v>
      </c>
      <c r="S9" s="69">
        <f t="shared" ref="S9" si="26">L9/4</f>
        <v>30</v>
      </c>
      <c r="T9" s="86">
        <f t="shared" ref="T9" si="27">M9*S9</f>
        <v>3450</v>
      </c>
      <c r="U9" s="69">
        <f t="shared" ref="U9" si="28">L9/4</f>
        <v>30</v>
      </c>
      <c r="V9" s="74">
        <f t="shared" ref="V9" si="29">M9*U9</f>
        <v>3450</v>
      </c>
      <c r="W9" s="75"/>
    </row>
    <row r="10" spans="1:25" ht="19.5" customHeight="1" x14ac:dyDescent="0.3">
      <c r="A10" s="69">
        <v>10945</v>
      </c>
      <c r="B10" s="70">
        <v>6</v>
      </c>
      <c r="C10" s="65" t="s">
        <v>765</v>
      </c>
      <c r="D10" s="70" t="s">
        <v>599</v>
      </c>
      <c r="E10" s="70" t="s">
        <v>599</v>
      </c>
      <c r="F10" s="70" t="s">
        <v>599</v>
      </c>
      <c r="G10" s="72">
        <v>120</v>
      </c>
      <c r="H10" s="72">
        <v>100</v>
      </c>
      <c r="I10" s="72">
        <v>100</v>
      </c>
      <c r="J10" s="72">
        <f t="shared" si="16"/>
        <v>117.33333333333334</v>
      </c>
      <c r="K10" s="72">
        <v>5</v>
      </c>
      <c r="L10" s="84">
        <v>120</v>
      </c>
      <c r="M10" s="83">
        <v>115</v>
      </c>
      <c r="N10" s="74">
        <f t="shared" si="17"/>
        <v>13800</v>
      </c>
      <c r="O10" s="69">
        <f t="shared" ref="O10:O18" si="30">L10/4</f>
        <v>30</v>
      </c>
      <c r="P10" s="74">
        <f t="shared" si="18"/>
        <v>3450</v>
      </c>
      <c r="Q10" s="69">
        <f t="shared" ref="Q10:Q18" si="31">L10/4</f>
        <v>30</v>
      </c>
      <c r="R10" s="74">
        <f t="shared" si="19"/>
        <v>3450</v>
      </c>
      <c r="S10" s="69">
        <f t="shared" ref="S10:S18" si="32">L10/4</f>
        <v>30</v>
      </c>
      <c r="T10" s="86">
        <f t="shared" si="20"/>
        <v>3450</v>
      </c>
      <c r="U10" s="69">
        <f t="shared" ref="U10:U18" si="33">L10/4</f>
        <v>30</v>
      </c>
      <c r="V10" s="74">
        <f t="shared" si="21"/>
        <v>3450</v>
      </c>
      <c r="W10" s="75"/>
    </row>
    <row r="11" spans="1:25" ht="19.5" customHeight="1" x14ac:dyDescent="0.3">
      <c r="A11" s="69">
        <v>10945</v>
      </c>
      <c r="B11" s="70">
        <v>7</v>
      </c>
      <c r="C11" s="65" t="s">
        <v>766</v>
      </c>
      <c r="D11" s="70" t="s">
        <v>599</v>
      </c>
      <c r="E11" s="70" t="s">
        <v>599</v>
      </c>
      <c r="F11" s="70" t="s">
        <v>599</v>
      </c>
      <c r="G11" s="72">
        <v>183</v>
      </c>
      <c r="H11" s="72">
        <v>120</v>
      </c>
      <c r="I11" s="72">
        <v>200</v>
      </c>
      <c r="J11" s="72">
        <f t="shared" si="16"/>
        <v>184.43333333333334</v>
      </c>
      <c r="K11" s="72">
        <v>0</v>
      </c>
      <c r="L11" s="84">
        <v>180</v>
      </c>
      <c r="M11" s="83">
        <v>115</v>
      </c>
      <c r="N11" s="74">
        <f t="shared" si="17"/>
        <v>20700</v>
      </c>
      <c r="O11" s="69">
        <f t="shared" si="30"/>
        <v>45</v>
      </c>
      <c r="P11" s="74">
        <f t="shared" si="18"/>
        <v>5175</v>
      </c>
      <c r="Q11" s="69">
        <f t="shared" si="31"/>
        <v>45</v>
      </c>
      <c r="R11" s="74">
        <f t="shared" si="19"/>
        <v>5175</v>
      </c>
      <c r="S11" s="69">
        <f t="shared" si="32"/>
        <v>45</v>
      </c>
      <c r="T11" s="86">
        <f t="shared" si="20"/>
        <v>5175</v>
      </c>
      <c r="U11" s="69">
        <f t="shared" si="33"/>
        <v>45</v>
      </c>
      <c r="V11" s="74">
        <f t="shared" si="21"/>
        <v>5175</v>
      </c>
      <c r="W11" s="75"/>
    </row>
    <row r="12" spans="1:25" ht="19.5" customHeight="1" x14ac:dyDescent="0.3">
      <c r="A12" s="69">
        <v>10945</v>
      </c>
      <c r="B12" s="70">
        <v>8</v>
      </c>
      <c r="C12" s="65" t="s">
        <v>767</v>
      </c>
      <c r="D12" s="70" t="s">
        <v>599</v>
      </c>
      <c r="E12" s="70" t="s">
        <v>599</v>
      </c>
      <c r="F12" s="70" t="s">
        <v>599</v>
      </c>
      <c r="G12" s="72">
        <v>62</v>
      </c>
      <c r="H12" s="72">
        <v>40</v>
      </c>
      <c r="I12" s="72">
        <v>60</v>
      </c>
      <c r="J12" s="72">
        <f t="shared" si="16"/>
        <v>59.400000000000006</v>
      </c>
      <c r="K12" s="72">
        <v>0</v>
      </c>
      <c r="L12" s="84">
        <v>60</v>
      </c>
      <c r="M12" s="83">
        <v>115</v>
      </c>
      <c r="N12" s="74">
        <f t="shared" si="17"/>
        <v>6900</v>
      </c>
      <c r="O12" s="69">
        <f t="shared" ref="O12" si="34">L12/4</f>
        <v>15</v>
      </c>
      <c r="P12" s="74">
        <f t="shared" ref="P12:P13" si="35">M12*O12</f>
        <v>1725</v>
      </c>
      <c r="Q12" s="69">
        <f t="shared" ref="Q12" si="36">L12/4</f>
        <v>15</v>
      </c>
      <c r="R12" s="74">
        <f t="shared" ref="R12:R13" si="37">M12*Q12</f>
        <v>1725</v>
      </c>
      <c r="S12" s="69">
        <f t="shared" ref="S12" si="38">L12/4</f>
        <v>15</v>
      </c>
      <c r="T12" s="86">
        <f t="shared" ref="T12:T13" si="39">M12*S12</f>
        <v>1725</v>
      </c>
      <c r="U12" s="69">
        <f t="shared" ref="U12" si="40">L12/4</f>
        <v>15</v>
      </c>
      <c r="V12" s="74">
        <f t="shared" ref="V12:V13" si="41">M12*U12</f>
        <v>1725</v>
      </c>
      <c r="W12" s="75"/>
    </row>
    <row r="13" spans="1:25" ht="19.5" customHeight="1" x14ac:dyDescent="0.3">
      <c r="A13" s="69">
        <v>10945</v>
      </c>
      <c r="B13" s="70">
        <v>9</v>
      </c>
      <c r="C13" s="65" t="s">
        <v>768</v>
      </c>
      <c r="D13" s="70" t="s">
        <v>599</v>
      </c>
      <c r="E13" s="70" t="s">
        <v>599</v>
      </c>
      <c r="F13" s="70" t="s">
        <v>599</v>
      </c>
      <c r="G13" s="72">
        <v>26</v>
      </c>
      <c r="H13" s="72">
        <v>5</v>
      </c>
      <c r="I13" s="72">
        <v>10</v>
      </c>
      <c r="J13" s="72">
        <f t="shared" si="16"/>
        <v>15.033333333333333</v>
      </c>
      <c r="K13" s="72">
        <v>5</v>
      </c>
      <c r="L13" s="84">
        <v>10</v>
      </c>
      <c r="M13" s="83">
        <v>120</v>
      </c>
      <c r="N13" s="74">
        <f t="shared" si="17"/>
        <v>1200</v>
      </c>
      <c r="O13" s="69">
        <v>0</v>
      </c>
      <c r="P13" s="74">
        <f t="shared" si="35"/>
        <v>0</v>
      </c>
      <c r="Q13" s="69">
        <v>5</v>
      </c>
      <c r="R13" s="74">
        <f t="shared" si="37"/>
        <v>600</v>
      </c>
      <c r="S13" s="69">
        <v>5</v>
      </c>
      <c r="T13" s="86">
        <f t="shared" si="39"/>
        <v>600</v>
      </c>
      <c r="U13" s="69">
        <v>0</v>
      </c>
      <c r="V13" s="74">
        <f t="shared" si="41"/>
        <v>0</v>
      </c>
      <c r="W13" s="75"/>
    </row>
    <row r="14" spans="1:25" ht="19.5" customHeight="1" x14ac:dyDescent="0.3">
      <c r="A14" s="69">
        <v>10945</v>
      </c>
      <c r="B14" s="70">
        <v>10</v>
      </c>
      <c r="C14" s="65" t="s">
        <v>769</v>
      </c>
      <c r="D14" s="70" t="s">
        <v>599</v>
      </c>
      <c r="E14" s="70" t="s">
        <v>599</v>
      </c>
      <c r="F14" s="70" t="s">
        <v>599</v>
      </c>
      <c r="G14" s="72">
        <v>36</v>
      </c>
      <c r="H14" s="72">
        <v>5</v>
      </c>
      <c r="I14" s="72">
        <v>80</v>
      </c>
      <c r="J14" s="72">
        <f t="shared" si="16"/>
        <v>44.366666666666674</v>
      </c>
      <c r="K14" s="72">
        <v>15</v>
      </c>
      <c r="L14" s="84">
        <v>28</v>
      </c>
      <c r="M14" s="83">
        <v>120</v>
      </c>
      <c r="N14" s="74">
        <f t="shared" si="17"/>
        <v>3360</v>
      </c>
      <c r="O14" s="69">
        <v>0</v>
      </c>
      <c r="P14" s="74">
        <f t="shared" si="18"/>
        <v>0</v>
      </c>
      <c r="Q14" s="69">
        <v>8</v>
      </c>
      <c r="R14" s="74">
        <f t="shared" si="19"/>
        <v>960</v>
      </c>
      <c r="S14" s="69">
        <v>10</v>
      </c>
      <c r="T14" s="86">
        <f t="shared" si="20"/>
        <v>1200</v>
      </c>
      <c r="U14" s="69">
        <v>10</v>
      </c>
      <c r="V14" s="74">
        <f t="shared" si="21"/>
        <v>1200</v>
      </c>
      <c r="W14" s="75"/>
    </row>
    <row r="15" spans="1:25" ht="19.5" customHeight="1" x14ac:dyDescent="0.3">
      <c r="A15" s="69">
        <v>10945</v>
      </c>
      <c r="B15" s="70">
        <v>11</v>
      </c>
      <c r="C15" s="65" t="s">
        <v>770</v>
      </c>
      <c r="D15" s="70" t="s">
        <v>599</v>
      </c>
      <c r="E15" s="70" t="s">
        <v>599</v>
      </c>
      <c r="F15" s="70" t="s">
        <v>599</v>
      </c>
      <c r="G15" s="72">
        <v>0</v>
      </c>
      <c r="H15" s="72">
        <v>5</v>
      </c>
      <c r="I15" s="72">
        <v>5</v>
      </c>
      <c r="J15" s="72">
        <f t="shared" si="16"/>
        <v>3.666666666666667</v>
      </c>
      <c r="K15" s="72">
        <v>7</v>
      </c>
      <c r="L15" s="84">
        <v>0</v>
      </c>
      <c r="M15" s="83">
        <v>120</v>
      </c>
      <c r="N15" s="74">
        <f t="shared" si="17"/>
        <v>0</v>
      </c>
      <c r="O15" s="69">
        <v>0</v>
      </c>
      <c r="P15" s="74">
        <f t="shared" si="18"/>
        <v>0</v>
      </c>
      <c r="Q15" s="69">
        <v>0</v>
      </c>
      <c r="R15" s="74">
        <f t="shared" si="19"/>
        <v>0</v>
      </c>
      <c r="S15" s="69">
        <v>0</v>
      </c>
      <c r="T15" s="86">
        <f t="shared" si="20"/>
        <v>0</v>
      </c>
      <c r="U15" s="69">
        <v>0</v>
      </c>
      <c r="V15" s="74">
        <f t="shared" si="21"/>
        <v>0</v>
      </c>
      <c r="W15" s="75"/>
    </row>
    <row r="16" spans="1:25" ht="19.5" customHeight="1" x14ac:dyDescent="0.3">
      <c r="A16" s="69">
        <v>10945</v>
      </c>
      <c r="B16" s="70">
        <v>12</v>
      </c>
      <c r="C16" s="65" t="s">
        <v>771</v>
      </c>
      <c r="D16" s="70" t="s">
        <v>599</v>
      </c>
      <c r="E16" s="70" t="s">
        <v>599</v>
      </c>
      <c r="F16" s="70" t="s">
        <v>599</v>
      </c>
      <c r="G16" s="72">
        <v>35</v>
      </c>
      <c r="H16" s="72">
        <v>5</v>
      </c>
      <c r="I16" s="72">
        <v>10</v>
      </c>
      <c r="J16" s="72">
        <f t="shared" si="16"/>
        <v>18.333333333333336</v>
      </c>
      <c r="K16" s="72">
        <v>3</v>
      </c>
      <c r="L16" s="84">
        <v>16</v>
      </c>
      <c r="M16" s="83">
        <v>120</v>
      </c>
      <c r="N16" s="74">
        <f t="shared" si="17"/>
        <v>1920</v>
      </c>
      <c r="O16" s="69">
        <f t="shared" si="30"/>
        <v>4</v>
      </c>
      <c r="P16" s="74">
        <f t="shared" si="18"/>
        <v>480</v>
      </c>
      <c r="Q16" s="69">
        <f t="shared" si="31"/>
        <v>4</v>
      </c>
      <c r="R16" s="74">
        <f t="shared" si="19"/>
        <v>480</v>
      </c>
      <c r="S16" s="69">
        <f t="shared" si="32"/>
        <v>4</v>
      </c>
      <c r="T16" s="86">
        <f t="shared" si="20"/>
        <v>480</v>
      </c>
      <c r="U16" s="69">
        <f t="shared" si="33"/>
        <v>4</v>
      </c>
      <c r="V16" s="74">
        <f t="shared" si="21"/>
        <v>480</v>
      </c>
      <c r="W16" s="75"/>
    </row>
    <row r="17" spans="1:26" ht="19.5" customHeight="1" x14ac:dyDescent="0.3">
      <c r="A17" s="69">
        <v>10945</v>
      </c>
      <c r="B17" s="70">
        <v>13</v>
      </c>
      <c r="C17" s="65" t="s">
        <v>760</v>
      </c>
      <c r="D17" s="70" t="s">
        <v>419</v>
      </c>
      <c r="E17" s="70" t="s">
        <v>419</v>
      </c>
      <c r="F17" s="70" t="s">
        <v>419</v>
      </c>
      <c r="G17" s="72">
        <v>0</v>
      </c>
      <c r="H17" s="72">
        <v>10</v>
      </c>
      <c r="I17" s="72">
        <v>5</v>
      </c>
      <c r="J17" s="72">
        <f t="shared" si="16"/>
        <v>5.5</v>
      </c>
      <c r="K17" s="72">
        <v>60</v>
      </c>
      <c r="L17" s="84">
        <v>0</v>
      </c>
      <c r="M17" s="83">
        <v>32</v>
      </c>
      <c r="N17" s="74">
        <f t="shared" si="17"/>
        <v>0</v>
      </c>
      <c r="O17" s="69">
        <v>0</v>
      </c>
      <c r="P17" s="74">
        <f t="shared" si="18"/>
        <v>0</v>
      </c>
      <c r="Q17" s="69">
        <v>0</v>
      </c>
      <c r="R17" s="74">
        <f t="shared" si="19"/>
        <v>0</v>
      </c>
      <c r="S17" s="69">
        <v>0</v>
      </c>
      <c r="T17" s="86">
        <f t="shared" si="20"/>
        <v>0</v>
      </c>
      <c r="U17" s="69">
        <v>0</v>
      </c>
      <c r="V17" s="74">
        <f t="shared" si="21"/>
        <v>0</v>
      </c>
      <c r="W17" s="75"/>
    </row>
    <row r="18" spans="1:26" ht="19.5" customHeight="1" x14ac:dyDescent="0.3">
      <c r="A18" s="69">
        <v>10945</v>
      </c>
      <c r="B18" s="70">
        <v>14</v>
      </c>
      <c r="C18" s="65" t="s">
        <v>761</v>
      </c>
      <c r="D18" s="70" t="s">
        <v>419</v>
      </c>
      <c r="E18" s="70" t="s">
        <v>419</v>
      </c>
      <c r="F18" s="70" t="s">
        <v>419</v>
      </c>
      <c r="G18" s="72">
        <v>600</v>
      </c>
      <c r="H18" s="72">
        <v>150</v>
      </c>
      <c r="I18" s="72">
        <v>400</v>
      </c>
      <c r="J18" s="72">
        <f t="shared" si="16"/>
        <v>421.66666666666669</v>
      </c>
      <c r="K18" s="72">
        <v>30000</v>
      </c>
      <c r="L18" s="84">
        <v>0</v>
      </c>
      <c r="M18" s="83">
        <v>32</v>
      </c>
      <c r="N18" s="74">
        <f t="shared" si="17"/>
        <v>0</v>
      </c>
      <c r="O18" s="69">
        <f t="shared" si="30"/>
        <v>0</v>
      </c>
      <c r="P18" s="74">
        <f t="shared" si="18"/>
        <v>0</v>
      </c>
      <c r="Q18" s="69">
        <f t="shared" si="31"/>
        <v>0</v>
      </c>
      <c r="R18" s="74">
        <f t="shared" si="19"/>
        <v>0</v>
      </c>
      <c r="S18" s="69">
        <f t="shared" si="32"/>
        <v>0</v>
      </c>
      <c r="T18" s="86">
        <f t="shared" si="20"/>
        <v>0</v>
      </c>
      <c r="U18" s="69">
        <f t="shared" si="33"/>
        <v>0</v>
      </c>
      <c r="V18" s="74">
        <f t="shared" si="21"/>
        <v>0</v>
      </c>
      <c r="W18" s="75"/>
    </row>
    <row r="19" spans="1:26" ht="19.5" customHeight="1" x14ac:dyDescent="0.3">
      <c r="A19" s="69">
        <v>10945</v>
      </c>
      <c r="B19" s="70">
        <v>15</v>
      </c>
      <c r="C19" s="65" t="s">
        <v>1174</v>
      </c>
      <c r="D19" s="70" t="s">
        <v>576</v>
      </c>
      <c r="E19" s="70" t="s">
        <v>576</v>
      </c>
      <c r="F19" s="70" t="s">
        <v>576</v>
      </c>
      <c r="G19" s="72">
        <v>553200</v>
      </c>
      <c r="H19" s="72">
        <v>480000</v>
      </c>
      <c r="I19" s="72">
        <v>460000</v>
      </c>
      <c r="J19" s="72">
        <f t="shared" si="16"/>
        <v>547506.66666666674</v>
      </c>
      <c r="K19" s="72">
        <v>100000</v>
      </c>
      <c r="L19" s="84">
        <v>400000</v>
      </c>
      <c r="M19" s="83">
        <v>0.24</v>
      </c>
      <c r="N19" s="74">
        <f t="shared" ref="N19" si="42">L19*M19</f>
        <v>96000</v>
      </c>
      <c r="O19" s="69">
        <f t="shared" ref="O19" si="43">L19/4</f>
        <v>100000</v>
      </c>
      <c r="P19" s="74">
        <f t="shared" si="18"/>
        <v>24000</v>
      </c>
      <c r="Q19" s="69">
        <f t="shared" ref="Q19" si="44">L19/4</f>
        <v>100000</v>
      </c>
      <c r="R19" s="74">
        <f t="shared" si="19"/>
        <v>24000</v>
      </c>
      <c r="S19" s="69">
        <f t="shared" ref="S19" si="45">L19/4</f>
        <v>100000</v>
      </c>
      <c r="T19" s="69">
        <f t="shared" ref="T19" si="46">M19*S19</f>
        <v>24000</v>
      </c>
      <c r="U19" s="69">
        <f t="shared" ref="U19" si="47">L19/4</f>
        <v>100000</v>
      </c>
      <c r="V19" s="74">
        <f t="shared" si="21"/>
        <v>24000</v>
      </c>
      <c r="W19" s="75"/>
    </row>
    <row r="20" spans="1:26" ht="19.5" customHeight="1" x14ac:dyDescent="0.3">
      <c r="A20" s="69">
        <v>10945</v>
      </c>
      <c r="B20" s="70">
        <v>16</v>
      </c>
      <c r="C20" s="65" t="s">
        <v>1173</v>
      </c>
      <c r="D20" s="70" t="s">
        <v>576</v>
      </c>
      <c r="E20" s="70" t="s">
        <v>576</v>
      </c>
      <c r="F20" s="70" t="s">
        <v>576</v>
      </c>
      <c r="G20" s="72"/>
      <c r="H20" s="72"/>
      <c r="I20" s="72">
        <v>120000</v>
      </c>
      <c r="J20" s="72">
        <f>(G20+H20+I20)/1*1.1</f>
        <v>132000</v>
      </c>
      <c r="K20" s="72">
        <v>90000</v>
      </c>
      <c r="L20" s="84">
        <v>40000</v>
      </c>
      <c r="M20" s="83">
        <v>0.2</v>
      </c>
      <c r="N20" s="74">
        <f t="shared" ref="N20" si="48">L20*M20</f>
        <v>8000</v>
      </c>
      <c r="O20" s="69">
        <f t="shared" ref="O20" si="49">L20/4</f>
        <v>10000</v>
      </c>
      <c r="P20" s="74">
        <f t="shared" ref="P20" si="50">M20*O20</f>
        <v>2000</v>
      </c>
      <c r="Q20" s="69">
        <f t="shared" ref="Q20" si="51">L20/4</f>
        <v>10000</v>
      </c>
      <c r="R20" s="74">
        <f t="shared" ref="R20" si="52">M20*Q20</f>
        <v>2000</v>
      </c>
      <c r="S20" s="69">
        <f t="shared" ref="S20" si="53">L20/4</f>
        <v>10000</v>
      </c>
      <c r="T20" s="69">
        <f t="shared" ref="T20" si="54">M20*S20</f>
        <v>2000</v>
      </c>
      <c r="U20" s="69">
        <f t="shared" ref="U20" si="55">L20/4</f>
        <v>10000</v>
      </c>
      <c r="V20" s="74">
        <f t="shared" ref="V20" si="56">M20*U20</f>
        <v>2000</v>
      </c>
      <c r="W20" s="75"/>
    </row>
    <row r="21" spans="1:26" ht="19.5" customHeight="1" x14ac:dyDescent="0.3">
      <c r="A21" s="69">
        <v>10945</v>
      </c>
      <c r="B21" s="70">
        <v>17</v>
      </c>
      <c r="C21" s="65" t="s">
        <v>1222</v>
      </c>
      <c r="D21" s="70" t="s">
        <v>576</v>
      </c>
      <c r="E21" s="70" t="s">
        <v>576</v>
      </c>
      <c r="F21" s="70" t="s">
        <v>576</v>
      </c>
      <c r="G21" s="72">
        <v>38400</v>
      </c>
      <c r="H21" s="72">
        <v>30000</v>
      </c>
      <c r="I21" s="72">
        <v>65000</v>
      </c>
      <c r="J21" s="72">
        <f t="shared" si="16"/>
        <v>48913.333333333336</v>
      </c>
      <c r="K21" s="72">
        <v>10000</v>
      </c>
      <c r="L21" s="84">
        <v>40000</v>
      </c>
      <c r="M21" s="83">
        <v>0.3</v>
      </c>
      <c r="N21" s="74">
        <f t="shared" ref="N21:N22" si="57">L21*M21</f>
        <v>12000</v>
      </c>
      <c r="O21" s="69">
        <f t="shared" ref="O21:O22" si="58">L21/4</f>
        <v>10000</v>
      </c>
      <c r="P21" s="74">
        <f t="shared" ref="P21:P22" si="59">M21*O21</f>
        <v>3000</v>
      </c>
      <c r="Q21" s="69">
        <f t="shared" ref="Q21:Q22" si="60">L21/4</f>
        <v>10000</v>
      </c>
      <c r="R21" s="74">
        <f t="shared" ref="R21:R22" si="61">M21*Q21</f>
        <v>3000</v>
      </c>
      <c r="S21" s="69">
        <f t="shared" ref="S21:S22" si="62">L21/4</f>
        <v>10000</v>
      </c>
      <c r="T21" s="69">
        <f t="shared" ref="T21:T22" si="63">M21*S21</f>
        <v>3000</v>
      </c>
      <c r="U21" s="69">
        <f t="shared" ref="U21:U22" si="64">L21/4</f>
        <v>10000</v>
      </c>
      <c r="V21" s="74">
        <f t="shared" ref="V21:V22" si="65">M21*U21</f>
        <v>3000</v>
      </c>
      <c r="W21" s="75"/>
    </row>
    <row r="22" spans="1:26" ht="19.5" customHeight="1" x14ac:dyDescent="0.3">
      <c r="A22" s="69">
        <v>10945</v>
      </c>
      <c r="B22" s="70">
        <v>18</v>
      </c>
      <c r="C22" s="65" t="s">
        <v>682</v>
      </c>
      <c r="D22" s="70" t="s">
        <v>576</v>
      </c>
      <c r="E22" s="70" t="s">
        <v>576</v>
      </c>
      <c r="F22" s="70" t="s">
        <v>576</v>
      </c>
      <c r="G22" s="72">
        <v>10000</v>
      </c>
      <c r="H22" s="72">
        <v>80000</v>
      </c>
      <c r="I22" s="72">
        <v>2000</v>
      </c>
      <c r="J22" s="72">
        <f t="shared" ref="J22" si="66">(G22+H22+I22)/3*1.1</f>
        <v>33733.333333333336</v>
      </c>
      <c r="K22" s="72">
        <v>42000</v>
      </c>
      <c r="L22" s="84">
        <v>0</v>
      </c>
      <c r="M22" s="83">
        <v>0.34</v>
      </c>
      <c r="N22" s="74">
        <f t="shared" si="57"/>
        <v>0</v>
      </c>
      <c r="O22" s="69">
        <f t="shared" si="58"/>
        <v>0</v>
      </c>
      <c r="P22" s="74">
        <f t="shared" si="59"/>
        <v>0</v>
      </c>
      <c r="Q22" s="69">
        <f t="shared" si="60"/>
        <v>0</v>
      </c>
      <c r="R22" s="74">
        <f t="shared" si="61"/>
        <v>0</v>
      </c>
      <c r="S22" s="69">
        <f t="shared" si="62"/>
        <v>0</v>
      </c>
      <c r="T22" s="69">
        <f t="shared" si="63"/>
        <v>0</v>
      </c>
      <c r="U22" s="69">
        <f t="shared" si="64"/>
        <v>0</v>
      </c>
      <c r="V22" s="74">
        <f t="shared" si="65"/>
        <v>0</v>
      </c>
      <c r="W22" s="75"/>
    </row>
    <row r="23" spans="1:26" ht="19.5" customHeight="1" x14ac:dyDescent="0.3">
      <c r="A23" s="69">
        <v>10945</v>
      </c>
      <c r="B23" s="70">
        <v>19</v>
      </c>
      <c r="C23" s="65" t="s">
        <v>1410</v>
      </c>
      <c r="D23" s="70" t="s">
        <v>452</v>
      </c>
      <c r="E23" s="70" t="s">
        <v>452</v>
      </c>
      <c r="F23" s="70" t="s">
        <v>452</v>
      </c>
      <c r="G23" s="72"/>
      <c r="H23" s="72"/>
      <c r="I23" s="72"/>
      <c r="J23" s="72">
        <v>60</v>
      </c>
      <c r="K23" s="72">
        <v>0</v>
      </c>
      <c r="L23" s="84">
        <v>60</v>
      </c>
      <c r="M23" s="83">
        <v>150</v>
      </c>
      <c r="N23" s="74">
        <f t="shared" ref="N23" si="67">L23*M23</f>
        <v>9000</v>
      </c>
      <c r="O23" s="69">
        <v>60</v>
      </c>
      <c r="P23" s="74">
        <f t="shared" ref="P23" si="68">M23*O23</f>
        <v>9000</v>
      </c>
      <c r="Q23" s="69">
        <v>0</v>
      </c>
      <c r="R23" s="74">
        <f t="shared" ref="R23" si="69">M23*Q23</f>
        <v>0</v>
      </c>
      <c r="S23" s="69">
        <v>0</v>
      </c>
      <c r="T23" s="69">
        <f t="shared" ref="T23" si="70">M23*S23</f>
        <v>0</v>
      </c>
      <c r="U23" s="69">
        <v>0</v>
      </c>
      <c r="V23" s="74">
        <f t="shared" ref="V23" si="71">M23*U23</f>
        <v>0</v>
      </c>
      <c r="W23" s="75"/>
    </row>
    <row r="24" spans="1:26" s="80" customFormat="1" ht="17" customHeight="1" x14ac:dyDescent="0.3">
      <c r="A24" s="354" t="s">
        <v>82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79">
        <f>SUM(N5:N23)</f>
        <v>198480</v>
      </c>
      <c r="O24" s="79" t="s">
        <v>463</v>
      </c>
      <c r="P24" s="15">
        <f>SUM(P5:P23)</f>
        <v>53505</v>
      </c>
      <c r="Q24" s="79" t="s">
        <v>83</v>
      </c>
      <c r="R24" s="15">
        <f>SUM(R5:R23)</f>
        <v>47215</v>
      </c>
      <c r="S24" s="79" t="s">
        <v>84</v>
      </c>
      <c r="T24" s="15">
        <f>SUM(T5:T23)</f>
        <v>49180</v>
      </c>
      <c r="U24" s="79" t="s">
        <v>85</v>
      </c>
      <c r="V24" s="15">
        <f>SUM(V5:V23)</f>
        <v>48580</v>
      </c>
      <c r="W24" s="79"/>
    </row>
    <row r="25" spans="1:26" ht="23" customHeight="1" x14ac:dyDescent="0.3"/>
    <row r="26" spans="1:26" s="131" customFormat="1" ht="23.5" customHeight="1" x14ac:dyDescent="0.35">
      <c r="B26" s="125"/>
      <c r="C26" s="126" t="s">
        <v>577</v>
      </c>
      <c r="D26" s="126"/>
      <c r="E26" s="127"/>
      <c r="F26" s="128"/>
      <c r="G26" s="127" t="s">
        <v>577</v>
      </c>
      <c r="H26" s="127"/>
      <c r="I26" s="127"/>
      <c r="J26" s="126"/>
      <c r="K26" s="127"/>
      <c r="L26" s="125"/>
      <c r="M26" s="127" t="s">
        <v>577</v>
      </c>
      <c r="N26" s="127"/>
      <c r="O26" s="127"/>
      <c r="P26" s="127"/>
      <c r="Q26" s="125"/>
      <c r="R26" s="129"/>
      <c r="S26" s="130" t="s">
        <v>577</v>
      </c>
      <c r="T26" s="130"/>
      <c r="U26" s="130"/>
      <c r="V26" s="130"/>
      <c r="W26" s="130"/>
      <c r="X26" s="130"/>
      <c r="Y26" s="130"/>
      <c r="Z26" s="125"/>
    </row>
    <row r="27" spans="1:26" s="131" customFormat="1" ht="16.5" customHeight="1" x14ac:dyDescent="0.35">
      <c r="C27" s="131" t="s">
        <v>578</v>
      </c>
      <c r="E27" s="132"/>
      <c r="G27" s="132" t="s">
        <v>789</v>
      </c>
      <c r="H27" s="132"/>
      <c r="I27" s="132"/>
      <c r="K27" s="132"/>
      <c r="M27" s="132" t="s">
        <v>790</v>
      </c>
      <c r="N27" s="132"/>
      <c r="O27" s="132"/>
      <c r="P27" s="132"/>
      <c r="S27" s="133" t="s">
        <v>688</v>
      </c>
      <c r="T27" s="133"/>
      <c r="U27" s="133"/>
      <c r="V27" s="133"/>
      <c r="W27" s="133"/>
      <c r="X27" s="133"/>
      <c r="Y27" s="133"/>
    </row>
    <row r="28" spans="1:26" s="131" customFormat="1" ht="16.5" customHeight="1" x14ac:dyDescent="0.35">
      <c r="C28" s="131" t="s">
        <v>614</v>
      </c>
      <c r="E28" s="132"/>
      <c r="G28" s="132" t="s">
        <v>686</v>
      </c>
      <c r="H28" s="132"/>
      <c r="I28" s="132"/>
      <c r="K28" s="132"/>
      <c r="M28" s="132" t="s">
        <v>615</v>
      </c>
      <c r="N28" s="132"/>
      <c r="O28" s="132"/>
      <c r="P28" s="132"/>
      <c r="S28" s="133" t="s">
        <v>616</v>
      </c>
      <c r="T28" s="133"/>
      <c r="U28" s="133"/>
      <c r="V28" s="133"/>
      <c r="W28" s="133"/>
      <c r="X28" s="133"/>
      <c r="Y28" s="133"/>
    </row>
    <row r="29" spans="1:26" s="131" customFormat="1" ht="16.5" customHeight="1" x14ac:dyDescent="0.35">
      <c r="C29" s="131" t="s">
        <v>677</v>
      </c>
      <c r="E29" s="132"/>
      <c r="G29" s="132" t="s">
        <v>687</v>
      </c>
      <c r="H29" s="132"/>
      <c r="I29" s="132"/>
      <c r="K29" s="132"/>
      <c r="M29" s="132" t="s">
        <v>86</v>
      </c>
      <c r="N29" s="132"/>
      <c r="O29" s="132"/>
      <c r="P29" s="132"/>
      <c r="S29" s="133" t="s">
        <v>87</v>
      </c>
      <c r="T29" s="133"/>
      <c r="U29" s="133"/>
      <c r="V29" s="133"/>
      <c r="W29" s="133"/>
      <c r="X29" s="133"/>
      <c r="Y29" s="133"/>
    </row>
  </sheetData>
  <mergeCells count="19">
    <mergeCell ref="A24:M24"/>
    <mergeCell ref="Q3:R3"/>
    <mergeCell ref="S3:T3"/>
    <mergeCell ref="A3:A4"/>
    <mergeCell ref="B3:B4"/>
    <mergeCell ref="M3:M4"/>
    <mergeCell ref="N3:N4"/>
    <mergeCell ref="O3:P3"/>
    <mergeCell ref="A1:W1"/>
    <mergeCell ref="A2:W2"/>
    <mergeCell ref="C3:C4"/>
    <mergeCell ref="J3:J4"/>
    <mergeCell ref="K3:K4"/>
    <mergeCell ref="L3:L4"/>
    <mergeCell ref="D3:D4"/>
    <mergeCell ref="E3:E4"/>
    <mergeCell ref="F3:F4"/>
    <mergeCell ref="G3:I3"/>
    <mergeCell ref="U3:V3"/>
  </mergeCells>
  <pageMargins left="0.11811023622047245" right="0.19685039370078741" top="0.55118110236220474" bottom="0.15748031496062992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4"/>
  <sheetViews>
    <sheetView zoomScale="70" zoomScaleNormal="70" workbookViewId="0">
      <selection activeCell="A16" sqref="A16"/>
    </sheetView>
  </sheetViews>
  <sheetFormatPr defaultColWidth="8.4140625" defaultRowHeight="41.5" customHeight="1" x14ac:dyDescent="0.3"/>
  <cols>
    <col min="1" max="1" width="34.4140625" style="148" customWidth="1"/>
    <col min="2" max="2" width="29.6640625" style="148" customWidth="1"/>
    <col min="3" max="3" width="29.25" style="148" customWidth="1"/>
    <col min="4" max="4" width="32.5" style="148" customWidth="1"/>
    <col min="5" max="16384" width="8.4140625" style="148"/>
  </cols>
  <sheetData>
    <row r="1" spans="1:24" ht="33" customHeight="1" x14ac:dyDescent="0.3">
      <c r="A1" s="325" t="s">
        <v>1226</v>
      </c>
      <c r="B1" s="325"/>
      <c r="C1" s="325"/>
      <c r="D1" s="325"/>
    </row>
    <row r="2" spans="1:24" ht="33" customHeight="1" x14ac:dyDescent="0.3">
      <c r="A2" s="325" t="s">
        <v>1227</v>
      </c>
      <c r="B2" s="325"/>
      <c r="C2" s="325"/>
      <c r="D2" s="325"/>
    </row>
    <row r="3" spans="1:24" ht="33" customHeight="1" thickBot="1" x14ac:dyDescent="0.35">
      <c r="A3" s="377" t="s">
        <v>1159</v>
      </c>
      <c r="B3" s="377"/>
      <c r="C3" s="377"/>
      <c r="D3" s="377"/>
    </row>
    <row r="4" spans="1:24" ht="33" customHeight="1" thickBot="1" x14ac:dyDescent="0.35">
      <c r="A4" s="375" t="s">
        <v>0</v>
      </c>
      <c r="B4" s="375"/>
      <c r="C4" s="378" t="s">
        <v>1228</v>
      </c>
      <c r="D4" s="379"/>
    </row>
    <row r="5" spans="1:24" ht="33" customHeight="1" thickBot="1" x14ac:dyDescent="0.35">
      <c r="A5" s="376"/>
      <c r="B5" s="376"/>
      <c r="C5" s="195" t="s">
        <v>1</v>
      </c>
      <c r="D5" s="195" t="s">
        <v>2</v>
      </c>
    </row>
    <row r="6" spans="1:24" ht="33" customHeight="1" thickBot="1" x14ac:dyDescent="0.35">
      <c r="A6" s="375" t="s">
        <v>3</v>
      </c>
      <c r="B6" s="195" t="s">
        <v>4</v>
      </c>
      <c r="C6" s="195">
        <v>55</v>
      </c>
      <c r="D6" s="196">
        <f>'[1]แผนจัดซื้อ เฉพาะน้ำยา'!$Q$98</f>
        <v>464592.60000000003</v>
      </c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</row>
    <row r="7" spans="1:24" ht="33" customHeight="1" thickBot="1" x14ac:dyDescent="0.35">
      <c r="A7" s="376"/>
      <c r="B7" s="195" t="s">
        <v>5</v>
      </c>
      <c r="C7" s="195"/>
      <c r="D7" s="196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24" ht="33" customHeight="1" thickBot="1" x14ac:dyDescent="0.35">
      <c r="A8" s="375" t="s">
        <v>6</v>
      </c>
      <c r="B8" s="195" t="s">
        <v>4</v>
      </c>
      <c r="C8" s="195">
        <v>55</v>
      </c>
      <c r="D8" s="196">
        <f>'[1]แผนจัดซื้อ เฉพาะน้ำยา'!$S$98</f>
        <v>455980.1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</row>
    <row r="9" spans="1:24" ht="33" customHeight="1" thickBot="1" x14ac:dyDescent="0.35">
      <c r="A9" s="376"/>
      <c r="B9" s="195" t="s">
        <v>5</v>
      </c>
      <c r="C9" s="195"/>
      <c r="D9" s="196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</row>
    <row r="10" spans="1:24" ht="33" customHeight="1" thickBot="1" x14ac:dyDescent="0.35">
      <c r="A10" s="375" t="s">
        <v>7</v>
      </c>
      <c r="B10" s="195" t="s">
        <v>4</v>
      </c>
      <c r="C10" s="195">
        <v>58</v>
      </c>
      <c r="D10" s="196">
        <f>'[1]แผนจัดซื้อ เฉพาะน้ำยา'!$U$98</f>
        <v>484824.30000000005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ht="33" customHeight="1" thickBot="1" x14ac:dyDescent="0.35">
      <c r="A11" s="376"/>
      <c r="B11" s="195" t="s">
        <v>5</v>
      </c>
      <c r="C11" s="195"/>
      <c r="D11" s="196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ht="33" customHeight="1" thickBot="1" x14ac:dyDescent="0.35">
      <c r="A12" s="375" t="s">
        <v>8</v>
      </c>
      <c r="B12" s="195" t="s">
        <v>4</v>
      </c>
      <c r="C12" s="195">
        <v>59</v>
      </c>
      <c r="D12" s="196">
        <f>'[1]แผนจัดซื้อ เฉพาะน้ำยา'!$W$98</f>
        <v>429307.9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ht="33" customHeight="1" thickBot="1" x14ac:dyDescent="0.35">
      <c r="A13" s="376"/>
      <c r="B13" s="195" t="s">
        <v>5</v>
      </c>
      <c r="C13" s="195"/>
      <c r="D13" s="196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ht="33" customHeight="1" thickBot="1" x14ac:dyDescent="0.35">
      <c r="A14" s="197" t="s">
        <v>9</v>
      </c>
      <c r="B14" s="195"/>
      <c r="C14" s="195"/>
      <c r="D14" s="196">
        <f>'[1]แผนจัดซื้อ เฉพาะน้ำยา'!$O$98</f>
        <v>1834332.9000000001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</row>
    <row r="15" spans="1:24" ht="41.5" customHeight="1" x14ac:dyDescent="0.3">
      <c r="A15" s="147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</row>
    <row r="16" spans="1:24" ht="41.5" customHeight="1" x14ac:dyDescent="0.3"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</row>
    <row r="17" spans="8:24" ht="41.5" customHeight="1" x14ac:dyDescent="0.3"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8:24" ht="41.5" customHeight="1" x14ac:dyDescent="0.3"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</row>
    <row r="19" spans="8:24" ht="41.5" customHeight="1" x14ac:dyDescent="0.3"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</row>
    <row r="20" spans="8:24" ht="41.5" customHeight="1" x14ac:dyDescent="0.3"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</row>
    <row r="21" spans="8:24" ht="41.5" customHeight="1" x14ac:dyDescent="0.3"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</row>
    <row r="22" spans="8:24" ht="41.5" customHeight="1" x14ac:dyDescent="0.3"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</row>
    <row r="23" spans="8:24" ht="41.5" customHeight="1" x14ac:dyDescent="0.3"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</row>
    <row r="24" spans="8:24" ht="41.5" customHeight="1" x14ac:dyDescent="0.3"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8:24" ht="41.5" customHeight="1" x14ac:dyDescent="0.3"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8:24" ht="41.5" customHeight="1" x14ac:dyDescent="0.3"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8:24" ht="41.5" customHeight="1" x14ac:dyDescent="0.3"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</row>
    <row r="28" spans="8:24" ht="41.5" customHeight="1" x14ac:dyDescent="0.3"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  <row r="29" spans="8:24" ht="41.5" customHeight="1" x14ac:dyDescent="0.3"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8:24" ht="41.5" customHeight="1" x14ac:dyDescent="0.3"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8:24" ht="41.5" customHeight="1" x14ac:dyDescent="0.3"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</row>
    <row r="32" spans="8:24" ht="41.5" customHeight="1" x14ac:dyDescent="0.3"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</row>
    <row r="33" spans="8:24" ht="41.5" customHeight="1" x14ac:dyDescent="0.3"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</row>
    <row r="34" spans="8:24" ht="41.5" customHeight="1" x14ac:dyDescent="0.3"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  <row r="35" spans="8:24" ht="41.5" customHeight="1" x14ac:dyDescent="0.3"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8:24" ht="41.5" customHeight="1" x14ac:dyDescent="0.3"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  <row r="37" spans="8:24" ht="41.5" customHeight="1" x14ac:dyDescent="0.3"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8:24" ht="41.5" customHeight="1" x14ac:dyDescent="0.3"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</row>
    <row r="39" spans="8:24" ht="41.5" customHeight="1" x14ac:dyDescent="0.3"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</row>
    <row r="40" spans="8:24" ht="41.5" customHeight="1" x14ac:dyDescent="0.3"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</row>
    <row r="41" spans="8:24" ht="41.5" customHeight="1" x14ac:dyDescent="0.3"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</row>
    <row r="42" spans="8:24" ht="41.5" customHeight="1" x14ac:dyDescent="0.3"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</row>
    <row r="43" spans="8:24" ht="41.5" customHeight="1" x14ac:dyDescent="0.3"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</row>
    <row r="44" spans="8:24" ht="41.5" customHeight="1" x14ac:dyDescent="0.3"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</row>
    <row r="45" spans="8:24" ht="41.5" customHeight="1" x14ac:dyDescent="0.3"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</row>
    <row r="46" spans="8:24" ht="41.5" customHeight="1" x14ac:dyDescent="0.3"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</row>
    <row r="47" spans="8:24" ht="41.5" customHeight="1" x14ac:dyDescent="0.3"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</row>
    <row r="48" spans="8:24" ht="41.5" customHeight="1" x14ac:dyDescent="0.3"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</row>
    <row r="49" spans="8:24" ht="41.5" customHeight="1" x14ac:dyDescent="0.3"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</row>
    <row r="50" spans="8:24" ht="41.5" customHeight="1" x14ac:dyDescent="0.3"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</row>
    <row r="51" spans="8:24" ht="41.5" customHeight="1" x14ac:dyDescent="0.3"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</row>
    <row r="52" spans="8:24" ht="41.5" customHeight="1" x14ac:dyDescent="0.3"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</row>
    <row r="53" spans="8:24" ht="41.5" customHeight="1" x14ac:dyDescent="0.3"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</row>
    <row r="54" spans="8:24" ht="41.5" customHeight="1" x14ac:dyDescent="0.3"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</row>
    <row r="55" spans="8:24" ht="41.5" customHeight="1" x14ac:dyDescent="0.3"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</row>
    <row r="56" spans="8:24" ht="41.5" customHeight="1" x14ac:dyDescent="0.3"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</row>
    <row r="57" spans="8:24" ht="41.5" customHeight="1" x14ac:dyDescent="0.3"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</row>
    <row r="58" spans="8:24" ht="41.5" customHeight="1" x14ac:dyDescent="0.3"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</row>
    <row r="59" spans="8:24" ht="41.5" customHeight="1" x14ac:dyDescent="0.3"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</row>
    <row r="60" spans="8:24" ht="41.5" customHeight="1" x14ac:dyDescent="0.3"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</row>
    <row r="61" spans="8:24" ht="41.5" customHeight="1" x14ac:dyDescent="0.3"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</row>
    <row r="62" spans="8:24" ht="41.5" customHeight="1" x14ac:dyDescent="0.3"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</row>
    <row r="63" spans="8:24" ht="41.5" customHeight="1" x14ac:dyDescent="0.3"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</row>
    <row r="64" spans="8:24" ht="41.5" customHeight="1" x14ac:dyDescent="0.3"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</row>
    <row r="65" spans="8:24" ht="41.5" customHeight="1" x14ac:dyDescent="0.3"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</row>
    <row r="66" spans="8:24" ht="41.5" customHeight="1" x14ac:dyDescent="0.3"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</row>
    <row r="67" spans="8:24" ht="41.5" customHeight="1" x14ac:dyDescent="0.3"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</row>
    <row r="68" spans="8:24" ht="41.5" customHeight="1" x14ac:dyDescent="0.3"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</row>
    <row r="69" spans="8:24" ht="41.5" customHeight="1" x14ac:dyDescent="0.3"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</row>
    <row r="70" spans="8:24" ht="41.5" customHeight="1" x14ac:dyDescent="0.3"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</row>
    <row r="71" spans="8:24" ht="41.5" customHeight="1" x14ac:dyDescent="0.3"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</row>
    <row r="72" spans="8:24" ht="41.5" customHeight="1" x14ac:dyDescent="0.3"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</row>
    <row r="73" spans="8:24" ht="41.5" customHeight="1" x14ac:dyDescent="0.3"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</row>
    <row r="74" spans="8:24" ht="41.5" customHeight="1" x14ac:dyDescent="0.3"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</row>
    <row r="75" spans="8:24" ht="41.5" customHeight="1" x14ac:dyDescent="0.3"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</row>
    <row r="76" spans="8:24" ht="41.5" customHeight="1" x14ac:dyDescent="0.3"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</row>
    <row r="77" spans="8:24" ht="41.5" customHeight="1" x14ac:dyDescent="0.3"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</row>
    <row r="78" spans="8:24" ht="41.5" customHeight="1" x14ac:dyDescent="0.3"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</row>
    <row r="79" spans="8:24" ht="41.5" customHeight="1" x14ac:dyDescent="0.3"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</row>
    <row r="80" spans="8:24" ht="41.5" customHeight="1" x14ac:dyDescent="0.3"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</row>
    <row r="81" spans="8:24" ht="41.5" customHeight="1" x14ac:dyDescent="0.3"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</row>
    <row r="82" spans="8:24" ht="41.5" customHeight="1" x14ac:dyDescent="0.3"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</row>
    <row r="83" spans="8:24" ht="41.5" customHeight="1" x14ac:dyDescent="0.3"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</row>
    <row r="84" spans="8:24" ht="41.5" customHeight="1" x14ac:dyDescent="0.3"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</row>
    <row r="85" spans="8:24" ht="41.5" customHeight="1" x14ac:dyDescent="0.3"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</row>
    <row r="86" spans="8:24" ht="41.5" customHeight="1" x14ac:dyDescent="0.3"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</row>
    <row r="87" spans="8:24" ht="41.5" customHeight="1" x14ac:dyDescent="0.3"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</row>
    <row r="88" spans="8:24" ht="41.5" customHeight="1" x14ac:dyDescent="0.3"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</row>
    <row r="89" spans="8:24" ht="41.5" customHeight="1" x14ac:dyDescent="0.3"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</row>
    <row r="90" spans="8:24" ht="41.5" customHeight="1" x14ac:dyDescent="0.3"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</row>
    <row r="91" spans="8:24" ht="41.5" customHeight="1" x14ac:dyDescent="0.3"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</row>
    <row r="92" spans="8:24" ht="41.5" customHeight="1" x14ac:dyDescent="0.3"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</row>
    <row r="93" spans="8:24" ht="41.5" customHeight="1" x14ac:dyDescent="0.3"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</row>
    <row r="94" spans="8:24" ht="41.5" customHeight="1" x14ac:dyDescent="0.3"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</row>
    <row r="95" spans="8:24" ht="41.5" customHeight="1" x14ac:dyDescent="0.3"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</row>
    <row r="96" spans="8:24" ht="41.5" customHeight="1" x14ac:dyDescent="0.3"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</row>
    <row r="97" spans="8:24" ht="41.5" customHeight="1" x14ac:dyDescent="0.3"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</row>
    <row r="98" spans="8:24" ht="41.5" customHeight="1" x14ac:dyDescent="0.3"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</row>
    <row r="99" spans="8:24" ht="41.5" customHeight="1" x14ac:dyDescent="0.3"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</row>
    <row r="100" spans="8:24" ht="41.5" customHeight="1" x14ac:dyDescent="0.3"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</row>
    <row r="101" spans="8:24" ht="41.5" customHeight="1" x14ac:dyDescent="0.3"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</row>
    <row r="102" spans="8:24" ht="41.5" customHeight="1" x14ac:dyDescent="0.3"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</row>
    <row r="103" spans="8:24" ht="41.5" customHeight="1" x14ac:dyDescent="0.3"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</row>
    <row r="104" spans="8:24" ht="41.5" customHeight="1" x14ac:dyDescent="0.3"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</row>
    <row r="105" spans="8:24" ht="41.5" customHeight="1" x14ac:dyDescent="0.3"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</row>
    <row r="106" spans="8:24" ht="41.5" customHeight="1" x14ac:dyDescent="0.3"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</row>
    <row r="107" spans="8:24" ht="41.5" customHeight="1" x14ac:dyDescent="0.3"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</row>
    <row r="108" spans="8:24" ht="41.5" customHeight="1" x14ac:dyDescent="0.3"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</row>
    <row r="109" spans="8:24" ht="41.5" customHeight="1" x14ac:dyDescent="0.3"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</row>
    <row r="110" spans="8:24" ht="41.5" customHeight="1" x14ac:dyDescent="0.3"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</row>
    <row r="111" spans="8:24" ht="41.5" customHeight="1" x14ac:dyDescent="0.3"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</row>
    <row r="112" spans="8:24" ht="41.5" customHeight="1" x14ac:dyDescent="0.3"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</row>
    <row r="113" spans="8:24" ht="41.5" customHeight="1" x14ac:dyDescent="0.3"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</row>
    <row r="114" spans="8:24" ht="41.5" customHeight="1" x14ac:dyDescent="0.3"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</row>
    <row r="115" spans="8:24" ht="41.5" customHeight="1" x14ac:dyDescent="0.3"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</row>
    <row r="116" spans="8:24" ht="41.5" customHeight="1" x14ac:dyDescent="0.3"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</row>
    <row r="117" spans="8:24" ht="41.5" customHeight="1" x14ac:dyDescent="0.3"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</row>
    <row r="118" spans="8:24" ht="41.5" customHeight="1" x14ac:dyDescent="0.3"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</row>
    <row r="119" spans="8:24" ht="41.5" customHeight="1" x14ac:dyDescent="0.3"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</row>
    <row r="120" spans="8:24" ht="41.5" customHeight="1" x14ac:dyDescent="0.3"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</row>
    <row r="121" spans="8:24" ht="41.5" customHeight="1" x14ac:dyDescent="0.3"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</row>
    <row r="122" spans="8:24" ht="41.5" customHeight="1" x14ac:dyDescent="0.3"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</row>
    <row r="123" spans="8:24" ht="41.5" customHeight="1" x14ac:dyDescent="0.3"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</row>
    <row r="124" spans="8:24" ht="41.5" customHeight="1" x14ac:dyDescent="0.3"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</row>
    <row r="125" spans="8:24" ht="41.5" customHeight="1" x14ac:dyDescent="0.3"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</row>
    <row r="126" spans="8:24" ht="41.5" customHeight="1" x14ac:dyDescent="0.3"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</row>
    <row r="127" spans="8:24" ht="41.5" customHeight="1" x14ac:dyDescent="0.3"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</row>
    <row r="128" spans="8:24" ht="41.5" customHeight="1" x14ac:dyDescent="0.3"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</row>
    <row r="129" spans="8:24" ht="41.5" customHeight="1" x14ac:dyDescent="0.3"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</row>
    <row r="130" spans="8:24" ht="41.5" customHeight="1" x14ac:dyDescent="0.3"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</row>
    <row r="131" spans="8:24" ht="41.5" customHeight="1" x14ac:dyDescent="0.3"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</row>
    <row r="132" spans="8:24" ht="41.5" customHeight="1" x14ac:dyDescent="0.3"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</row>
    <row r="133" spans="8:24" ht="41.5" customHeight="1" x14ac:dyDescent="0.3"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</row>
    <row r="134" spans="8:24" ht="41.5" customHeight="1" x14ac:dyDescent="0.3"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</row>
    <row r="135" spans="8:24" ht="41.5" customHeight="1" x14ac:dyDescent="0.3"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</row>
    <row r="136" spans="8:24" ht="41.5" customHeight="1" x14ac:dyDescent="0.3"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</row>
    <row r="137" spans="8:24" ht="41.5" customHeight="1" x14ac:dyDescent="0.3"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</row>
    <row r="138" spans="8:24" ht="41.5" customHeight="1" x14ac:dyDescent="0.3"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</row>
    <row r="139" spans="8:24" ht="41.5" customHeight="1" x14ac:dyDescent="0.3"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</row>
    <row r="140" spans="8:24" ht="41.5" customHeight="1" x14ac:dyDescent="0.3"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</row>
    <row r="141" spans="8:24" ht="41.5" customHeight="1" x14ac:dyDescent="0.3"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</row>
    <row r="142" spans="8:24" ht="41.5" customHeight="1" x14ac:dyDescent="0.3"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</row>
    <row r="143" spans="8:24" ht="41.5" customHeight="1" x14ac:dyDescent="0.3"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</row>
    <row r="144" spans="8:24" ht="41.5" customHeight="1" x14ac:dyDescent="0.3"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</row>
    <row r="145" spans="8:24" ht="41.5" customHeight="1" x14ac:dyDescent="0.3"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</row>
    <row r="146" spans="8:24" ht="41.5" customHeight="1" x14ac:dyDescent="0.3"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</row>
    <row r="147" spans="8:24" ht="41.5" customHeight="1" x14ac:dyDescent="0.3"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</row>
    <row r="148" spans="8:24" ht="41.5" customHeight="1" x14ac:dyDescent="0.3"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</row>
    <row r="149" spans="8:24" ht="41.5" customHeight="1" x14ac:dyDescent="0.3"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</row>
    <row r="150" spans="8:24" ht="41.5" customHeight="1" x14ac:dyDescent="0.3"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</row>
    <row r="151" spans="8:24" ht="41.5" customHeight="1" x14ac:dyDescent="0.3"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</row>
    <row r="152" spans="8:24" ht="41.5" customHeight="1" x14ac:dyDescent="0.3"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</row>
    <row r="153" spans="8:24" ht="41.5" customHeight="1" x14ac:dyDescent="0.3"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</row>
    <row r="154" spans="8:24" ht="41.5" customHeight="1" x14ac:dyDescent="0.3"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</row>
    <row r="155" spans="8:24" ht="41.5" customHeight="1" x14ac:dyDescent="0.3"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</row>
    <row r="156" spans="8:24" ht="41.5" customHeight="1" x14ac:dyDescent="0.3"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</row>
    <row r="157" spans="8:24" ht="41.5" customHeight="1" x14ac:dyDescent="0.3"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</row>
    <row r="158" spans="8:24" ht="41.5" customHeight="1" x14ac:dyDescent="0.3"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</row>
    <row r="159" spans="8:24" ht="41.5" customHeight="1" x14ac:dyDescent="0.3"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</row>
    <row r="160" spans="8:24" ht="41.5" customHeight="1" x14ac:dyDescent="0.3"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</row>
    <row r="161" spans="8:24" ht="41.5" customHeight="1" x14ac:dyDescent="0.3"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</row>
    <row r="162" spans="8:24" ht="41.5" customHeight="1" x14ac:dyDescent="0.3"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</row>
    <row r="163" spans="8:24" ht="41.5" customHeight="1" x14ac:dyDescent="0.3"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</row>
    <row r="164" spans="8:24" ht="41.5" customHeight="1" x14ac:dyDescent="0.3"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</row>
    <row r="165" spans="8:24" ht="41.5" customHeight="1" x14ac:dyDescent="0.3"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</row>
    <row r="166" spans="8:24" ht="41.5" customHeight="1" x14ac:dyDescent="0.3"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</row>
    <row r="167" spans="8:24" ht="41.5" customHeight="1" x14ac:dyDescent="0.3"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</row>
    <row r="168" spans="8:24" ht="41.5" customHeight="1" x14ac:dyDescent="0.3"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</row>
    <row r="169" spans="8:24" ht="41.5" customHeight="1" x14ac:dyDescent="0.3"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</row>
    <row r="170" spans="8:24" ht="41.5" customHeight="1" x14ac:dyDescent="0.3"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</row>
    <row r="171" spans="8:24" ht="41.5" customHeight="1" x14ac:dyDescent="0.3"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</row>
    <row r="172" spans="8:24" ht="41.5" customHeight="1" x14ac:dyDescent="0.3"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</row>
    <row r="173" spans="8:24" ht="41.5" customHeight="1" x14ac:dyDescent="0.3"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8:24" ht="41.5" customHeight="1" x14ac:dyDescent="0.3"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8:24" ht="41.5" customHeight="1" x14ac:dyDescent="0.3"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8:24" ht="41.5" customHeight="1" x14ac:dyDescent="0.3"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8:24" ht="41.5" customHeight="1" x14ac:dyDescent="0.3"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8:24" ht="41.5" customHeight="1" x14ac:dyDescent="0.3"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8:24" ht="41.5" customHeight="1" x14ac:dyDescent="0.3"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8:24" ht="41.5" customHeight="1" x14ac:dyDescent="0.3"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8:24" ht="41.5" customHeight="1" x14ac:dyDescent="0.3"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8:24" ht="41.5" customHeight="1" x14ac:dyDescent="0.3"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8:24" ht="41.5" customHeight="1" x14ac:dyDescent="0.3"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8:24" ht="41.5" customHeight="1" x14ac:dyDescent="0.3"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8:24" ht="41.5" customHeight="1" x14ac:dyDescent="0.3"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8:24" ht="41.5" customHeight="1" x14ac:dyDescent="0.3"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8:24" ht="41.5" customHeight="1" x14ac:dyDescent="0.3"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8:24" ht="41.5" customHeight="1" x14ac:dyDescent="0.3"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8:24" ht="41.5" customHeight="1" x14ac:dyDescent="0.3"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8:24" ht="41.5" customHeight="1" x14ac:dyDescent="0.3"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8:24" ht="41.5" customHeight="1" x14ac:dyDescent="0.3"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8:24" ht="41.5" customHeight="1" x14ac:dyDescent="0.3"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8:24" ht="41.5" customHeight="1" x14ac:dyDescent="0.3"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8:24" ht="41.5" customHeight="1" x14ac:dyDescent="0.3"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8:24" ht="41.5" customHeight="1" x14ac:dyDescent="0.3"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8:24" ht="41.5" customHeight="1" x14ac:dyDescent="0.3"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8:24" ht="41.5" customHeight="1" x14ac:dyDescent="0.3"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8:24" ht="41.5" customHeight="1" x14ac:dyDescent="0.3"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8:24" ht="41.5" customHeight="1" x14ac:dyDescent="0.3"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8:24" ht="41.5" customHeight="1" x14ac:dyDescent="0.3"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8:24" ht="41.5" customHeight="1" x14ac:dyDescent="0.3"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8:24" ht="41.5" customHeight="1" x14ac:dyDescent="0.3"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8:24" ht="41.5" customHeight="1" x14ac:dyDescent="0.3"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8:24" ht="41.5" customHeight="1" x14ac:dyDescent="0.3"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8:24" ht="41.5" customHeight="1" x14ac:dyDescent="0.3"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8:24" ht="41.5" customHeight="1" x14ac:dyDescent="0.3"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8:24" ht="41.5" customHeight="1" x14ac:dyDescent="0.3"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8:24" ht="41.5" customHeight="1" x14ac:dyDescent="0.3"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8:24" ht="41.5" customHeight="1" x14ac:dyDescent="0.3"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8:24" ht="41.5" customHeight="1" x14ac:dyDescent="0.3"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8:24" ht="41.5" customHeight="1" x14ac:dyDescent="0.3"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8:24" ht="41.5" customHeight="1" x14ac:dyDescent="0.3"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8:24" ht="41.5" customHeight="1" x14ac:dyDescent="0.3"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8:24" ht="41.5" customHeight="1" x14ac:dyDescent="0.3"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8:24" ht="41.5" customHeight="1" x14ac:dyDescent="0.3"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8:24" ht="41.5" customHeight="1" x14ac:dyDescent="0.3"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8:24" ht="41.5" customHeight="1" x14ac:dyDescent="0.3"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8:24" ht="41.5" customHeight="1" x14ac:dyDescent="0.3"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8:24" ht="41.5" customHeight="1" x14ac:dyDescent="0.3"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8:24" ht="41.5" customHeight="1" x14ac:dyDescent="0.3"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8:24" ht="41.5" customHeight="1" x14ac:dyDescent="0.3"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8:24" ht="41.5" customHeight="1" x14ac:dyDescent="0.3"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8:24" ht="41.5" customHeight="1" x14ac:dyDescent="0.3"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8:24" ht="41.5" customHeight="1" x14ac:dyDescent="0.3"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8:24" ht="41.5" customHeight="1" x14ac:dyDescent="0.3"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8:24" ht="41.5" customHeight="1" x14ac:dyDescent="0.3"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8:24" ht="41.5" customHeight="1" x14ac:dyDescent="0.3"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8:24" ht="41.5" customHeight="1" x14ac:dyDescent="0.3"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8:24" ht="41.5" customHeight="1" x14ac:dyDescent="0.3"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8:24" ht="41.5" customHeight="1" x14ac:dyDescent="0.3"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8:24" ht="41.5" customHeight="1" x14ac:dyDescent="0.3"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8:24" ht="41.5" customHeight="1" x14ac:dyDescent="0.3"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8:24" ht="41.5" customHeight="1" x14ac:dyDescent="0.3"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8:24" ht="41.5" customHeight="1" x14ac:dyDescent="0.3"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8:24" ht="41.5" customHeight="1" x14ac:dyDescent="0.3"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8:24" ht="41.5" customHeight="1" x14ac:dyDescent="0.3"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8:24" ht="41.5" customHeight="1" x14ac:dyDescent="0.3"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8:24" ht="41.5" customHeight="1" x14ac:dyDescent="0.3"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8:24" ht="41.5" customHeight="1" x14ac:dyDescent="0.3"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8:24" ht="41.5" customHeight="1" x14ac:dyDescent="0.3"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8:24" ht="41.5" customHeight="1" x14ac:dyDescent="0.3"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8:24" ht="41.5" customHeight="1" x14ac:dyDescent="0.3"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8:24" ht="41.5" customHeight="1" x14ac:dyDescent="0.3"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</row>
    <row r="244" spans="8:24" ht="41.5" customHeight="1" x14ac:dyDescent="0.3"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8:24" ht="41.5" customHeight="1" x14ac:dyDescent="0.3"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</row>
    <row r="246" spans="8:24" ht="41.5" customHeight="1" x14ac:dyDescent="0.3"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</row>
    <row r="247" spans="8:24" ht="41.5" customHeight="1" x14ac:dyDescent="0.3"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8:24" ht="41.5" customHeight="1" x14ac:dyDescent="0.3"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8:24" ht="41.5" customHeight="1" x14ac:dyDescent="0.3"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8:24" ht="41.5" customHeight="1" x14ac:dyDescent="0.3"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</row>
    <row r="251" spans="8:24" ht="41.5" customHeight="1" x14ac:dyDescent="0.3"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</row>
    <row r="252" spans="8:24" ht="41.5" customHeight="1" x14ac:dyDescent="0.3"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</row>
    <row r="253" spans="8:24" ht="41.5" customHeight="1" x14ac:dyDescent="0.3"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</row>
    <row r="254" spans="8:24" ht="41.5" customHeight="1" x14ac:dyDescent="0.3"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</row>
    <row r="255" spans="8:24" ht="41.5" customHeight="1" x14ac:dyDescent="0.3"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</row>
    <row r="256" spans="8:24" ht="41.5" customHeight="1" x14ac:dyDescent="0.3"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</row>
    <row r="257" spans="8:24" ht="41.5" customHeight="1" x14ac:dyDescent="0.3"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</row>
    <row r="258" spans="8:24" ht="41.5" customHeight="1" x14ac:dyDescent="0.3"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</row>
    <row r="259" spans="8:24" ht="41.5" customHeight="1" x14ac:dyDescent="0.3"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</row>
    <row r="260" spans="8:24" ht="41.5" customHeight="1" x14ac:dyDescent="0.3"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</row>
    <row r="261" spans="8:24" ht="41.5" customHeight="1" x14ac:dyDescent="0.3"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</row>
    <row r="262" spans="8:24" ht="41.5" customHeight="1" x14ac:dyDescent="0.3"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</row>
    <row r="263" spans="8:24" ht="41.5" customHeight="1" x14ac:dyDescent="0.3"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</row>
    <row r="264" spans="8:24" ht="41.5" customHeight="1" x14ac:dyDescent="0.3"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</row>
    <row r="265" spans="8:24" ht="41.5" customHeight="1" x14ac:dyDescent="0.3"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</row>
    <row r="266" spans="8:24" ht="41.5" customHeight="1" x14ac:dyDescent="0.3"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</row>
    <row r="267" spans="8:24" ht="41.5" customHeight="1" x14ac:dyDescent="0.3"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</row>
    <row r="268" spans="8:24" ht="41.5" customHeight="1" x14ac:dyDescent="0.3"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</row>
    <row r="269" spans="8:24" ht="41.5" customHeight="1" x14ac:dyDescent="0.3"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</row>
    <row r="270" spans="8:24" ht="41.5" customHeight="1" x14ac:dyDescent="0.3"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</row>
    <row r="271" spans="8:24" ht="41.5" customHeight="1" x14ac:dyDescent="0.3"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</row>
    <row r="272" spans="8:24" ht="41.5" customHeight="1" x14ac:dyDescent="0.3"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</row>
    <row r="273" spans="8:24" ht="41.5" customHeight="1" x14ac:dyDescent="0.3"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8:24" ht="41.5" customHeight="1" x14ac:dyDescent="0.3"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8:24" ht="41.5" customHeight="1" x14ac:dyDescent="0.3"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</row>
    <row r="276" spans="8:24" ht="41.5" customHeight="1" x14ac:dyDescent="0.3"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</row>
    <row r="277" spans="8:24" ht="41.5" customHeight="1" x14ac:dyDescent="0.3"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</row>
    <row r="278" spans="8:24" ht="41.5" customHeight="1" x14ac:dyDescent="0.3"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</row>
    <row r="279" spans="8:24" ht="41.5" customHeight="1" x14ac:dyDescent="0.3"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</row>
    <row r="280" spans="8:24" ht="41.5" customHeight="1" x14ac:dyDescent="0.3"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</row>
    <row r="281" spans="8:24" ht="41.5" customHeight="1" x14ac:dyDescent="0.3"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</row>
    <row r="282" spans="8:24" ht="41.5" customHeight="1" x14ac:dyDescent="0.3"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</row>
    <row r="283" spans="8:24" ht="41.5" customHeight="1" x14ac:dyDescent="0.3"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</row>
    <row r="284" spans="8:24" ht="41.5" customHeight="1" x14ac:dyDescent="0.3"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</row>
    <row r="285" spans="8:24" ht="41.5" customHeight="1" x14ac:dyDescent="0.3"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</row>
    <row r="286" spans="8:24" ht="41.5" customHeight="1" x14ac:dyDescent="0.3"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</row>
    <row r="287" spans="8:24" ht="41.5" customHeight="1" x14ac:dyDescent="0.3"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</row>
    <row r="288" spans="8:24" ht="41.5" customHeight="1" x14ac:dyDescent="0.3"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</row>
    <row r="289" spans="8:24" ht="41.5" customHeight="1" x14ac:dyDescent="0.3"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</row>
    <row r="290" spans="8:24" ht="41.5" customHeight="1" x14ac:dyDescent="0.3"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</row>
    <row r="291" spans="8:24" ht="41.5" customHeight="1" x14ac:dyDescent="0.3"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</row>
    <row r="292" spans="8:24" ht="41.5" customHeight="1" x14ac:dyDescent="0.3"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</row>
    <row r="293" spans="8:24" ht="41.5" customHeight="1" x14ac:dyDescent="0.3"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</row>
    <row r="294" spans="8:24" ht="41.5" customHeight="1" x14ac:dyDescent="0.3"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</row>
    <row r="295" spans="8:24" ht="41.5" customHeight="1" x14ac:dyDescent="0.3"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</row>
    <row r="296" spans="8:24" ht="41.5" customHeight="1" x14ac:dyDescent="0.3"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</row>
    <row r="297" spans="8:24" ht="41.5" customHeight="1" x14ac:dyDescent="0.3"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</row>
    <row r="298" spans="8:24" ht="41.5" customHeight="1" x14ac:dyDescent="0.3"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</row>
    <row r="299" spans="8:24" ht="41.5" customHeight="1" x14ac:dyDescent="0.3"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</row>
    <row r="300" spans="8:24" ht="41.5" customHeight="1" x14ac:dyDescent="0.3"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</row>
    <row r="301" spans="8:24" ht="41.5" customHeight="1" x14ac:dyDescent="0.3"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</row>
    <row r="302" spans="8:24" ht="41.5" customHeight="1" x14ac:dyDescent="0.3"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</row>
    <row r="303" spans="8:24" ht="41.5" customHeight="1" x14ac:dyDescent="0.3"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</row>
    <row r="304" spans="8:24" ht="41.5" customHeight="1" x14ac:dyDescent="0.3"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</row>
    <row r="305" spans="8:24" ht="41.5" customHeight="1" x14ac:dyDescent="0.3"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</row>
    <row r="306" spans="8:24" ht="41.5" customHeight="1" x14ac:dyDescent="0.3"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</row>
    <row r="307" spans="8:24" ht="41.5" customHeight="1" x14ac:dyDescent="0.3"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</row>
    <row r="308" spans="8:24" ht="41.5" customHeight="1" x14ac:dyDescent="0.3"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</row>
    <row r="309" spans="8:24" ht="41.5" customHeight="1" x14ac:dyDescent="0.3"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</row>
    <row r="310" spans="8:24" ht="41.5" customHeight="1" x14ac:dyDescent="0.3"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</row>
    <row r="311" spans="8:24" ht="41.5" customHeight="1" x14ac:dyDescent="0.3"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</row>
    <row r="312" spans="8:24" ht="41.5" customHeight="1" x14ac:dyDescent="0.3"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</row>
    <row r="313" spans="8:24" ht="41.5" customHeight="1" x14ac:dyDescent="0.3"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</row>
    <row r="314" spans="8:24" ht="41.5" customHeight="1" x14ac:dyDescent="0.3"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</row>
    <row r="315" spans="8:24" ht="41.5" customHeight="1" x14ac:dyDescent="0.3"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</row>
    <row r="316" spans="8:24" ht="41.5" customHeight="1" x14ac:dyDescent="0.3"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</row>
    <row r="317" spans="8:24" ht="41.5" customHeight="1" x14ac:dyDescent="0.3"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</row>
    <row r="318" spans="8:24" ht="41.5" customHeight="1" x14ac:dyDescent="0.3"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</row>
    <row r="319" spans="8:24" ht="41.5" customHeight="1" x14ac:dyDescent="0.3"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</row>
    <row r="320" spans="8:24" ht="41.5" customHeight="1" x14ac:dyDescent="0.3"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</row>
    <row r="321" spans="8:24" ht="41.5" customHeight="1" x14ac:dyDescent="0.3"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</row>
    <row r="322" spans="8:24" ht="41.5" customHeight="1" x14ac:dyDescent="0.3"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</row>
    <row r="323" spans="8:24" ht="41.5" customHeight="1" x14ac:dyDescent="0.3"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</row>
    <row r="324" spans="8:24" ht="41.5" customHeight="1" x14ac:dyDescent="0.3"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</row>
    <row r="325" spans="8:24" ht="41.5" customHeight="1" x14ac:dyDescent="0.3"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</row>
    <row r="326" spans="8:24" ht="41.5" customHeight="1" x14ac:dyDescent="0.3"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</row>
    <row r="327" spans="8:24" ht="41.5" customHeight="1" x14ac:dyDescent="0.3"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</row>
    <row r="328" spans="8:24" ht="41.5" customHeight="1" x14ac:dyDescent="0.3"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</row>
    <row r="329" spans="8:24" ht="41.5" customHeight="1" x14ac:dyDescent="0.3"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</row>
    <row r="330" spans="8:24" ht="41.5" customHeight="1" x14ac:dyDescent="0.3"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</row>
    <row r="331" spans="8:24" ht="41.5" customHeight="1" x14ac:dyDescent="0.3"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</row>
    <row r="332" spans="8:24" ht="41.5" customHeight="1" x14ac:dyDescent="0.3"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</row>
    <row r="333" spans="8:24" ht="41.5" customHeight="1" x14ac:dyDescent="0.3"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</row>
    <row r="334" spans="8:24" ht="41.5" customHeight="1" x14ac:dyDescent="0.3"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</row>
    <row r="335" spans="8:24" ht="41.5" customHeight="1" x14ac:dyDescent="0.3"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</row>
    <row r="336" spans="8:24" ht="41.5" customHeight="1" x14ac:dyDescent="0.3"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</row>
    <row r="337" spans="8:24" ht="41.5" customHeight="1" x14ac:dyDescent="0.3"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</row>
    <row r="338" spans="8:24" ht="41.5" customHeight="1" x14ac:dyDescent="0.3"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</row>
    <row r="339" spans="8:24" ht="41.5" customHeight="1" x14ac:dyDescent="0.3"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</row>
    <row r="340" spans="8:24" ht="41.5" customHeight="1" x14ac:dyDescent="0.3"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</row>
    <row r="341" spans="8:24" ht="41.5" customHeight="1" x14ac:dyDescent="0.3"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</row>
    <row r="342" spans="8:24" ht="41.5" customHeight="1" x14ac:dyDescent="0.3"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</row>
    <row r="343" spans="8:24" ht="41.5" customHeight="1" x14ac:dyDescent="0.3"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</row>
    <row r="344" spans="8:24" ht="41.5" customHeight="1" x14ac:dyDescent="0.3"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</row>
    <row r="345" spans="8:24" ht="41.5" customHeight="1" x14ac:dyDescent="0.3"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</row>
    <row r="346" spans="8:24" ht="41.5" customHeight="1" x14ac:dyDescent="0.3"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</row>
    <row r="347" spans="8:24" ht="41.5" customHeight="1" x14ac:dyDescent="0.3"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</row>
    <row r="348" spans="8:24" ht="41.5" customHeight="1" x14ac:dyDescent="0.3"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</row>
    <row r="349" spans="8:24" ht="41.5" customHeight="1" x14ac:dyDescent="0.3"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</row>
    <row r="350" spans="8:24" ht="41.5" customHeight="1" x14ac:dyDescent="0.3"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</row>
    <row r="351" spans="8:24" ht="41.5" customHeight="1" x14ac:dyDescent="0.3"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</row>
    <row r="352" spans="8:24" ht="41.5" customHeight="1" x14ac:dyDescent="0.3"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</row>
    <row r="353" spans="8:24" ht="41.5" customHeight="1" x14ac:dyDescent="0.3"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</row>
    <row r="354" spans="8:24" ht="41.5" customHeight="1" x14ac:dyDescent="0.3"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</row>
    <row r="355" spans="8:24" ht="41.5" customHeight="1" x14ac:dyDescent="0.3"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</row>
    <row r="356" spans="8:24" ht="41.5" customHeight="1" x14ac:dyDescent="0.3"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</row>
    <row r="357" spans="8:24" ht="41.5" customHeight="1" x14ac:dyDescent="0.3"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</row>
    <row r="358" spans="8:24" ht="41.5" customHeight="1" x14ac:dyDescent="0.3"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</row>
    <row r="359" spans="8:24" ht="41.5" customHeight="1" x14ac:dyDescent="0.3"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</row>
    <row r="360" spans="8:24" ht="41.5" customHeight="1" x14ac:dyDescent="0.3"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</row>
    <row r="361" spans="8:24" ht="41.5" customHeight="1" x14ac:dyDescent="0.3"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</row>
    <row r="362" spans="8:24" ht="41.5" customHeight="1" x14ac:dyDescent="0.3"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</row>
    <row r="363" spans="8:24" ht="41.5" customHeight="1" x14ac:dyDescent="0.3"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</row>
    <row r="364" spans="8:24" ht="41.5" customHeight="1" x14ac:dyDescent="0.3"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</row>
    <row r="365" spans="8:24" ht="41.5" customHeight="1" x14ac:dyDescent="0.3"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</row>
    <row r="366" spans="8:24" ht="41.5" customHeight="1" x14ac:dyDescent="0.3"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</row>
    <row r="367" spans="8:24" ht="41.5" customHeight="1" x14ac:dyDescent="0.3"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</row>
    <row r="368" spans="8:24" ht="41.5" customHeight="1" x14ac:dyDescent="0.3"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</row>
    <row r="369" spans="8:24" ht="41.5" customHeight="1" x14ac:dyDescent="0.3"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</row>
    <row r="370" spans="8:24" ht="41.5" customHeight="1" x14ac:dyDescent="0.3"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</row>
    <row r="371" spans="8:24" ht="41.5" customHeight="1" x14ac:dyDescent="0.3"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</row>
    <row r="372" spans="8:24" ht="41.5" customHeight="1" x14ac:dyDescent="0.3"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</row>
    <row r="373" spans="8:24" ht="41.5" customHeight="1" x14ac:dyDescent="0.3"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</row>
    <row r="374" spans="8:24" ht="41.5" customHeight="1" x14ac:dyDescent="0.3"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</row>
    <row r="375" spans="8:24" ht="41.5" customHeight="1" x14ac:dyDescent="0.3"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</row>
    <row r="376" spans="8:24" ht="41.5" customHeight="1" x14ac:dyDescent="0.3"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</row>
    <row r="377" spans="8:24" ht="41.5" customHeight="1" x14ac:dyDescent="0.3"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</row>
    <row r="378" spans="8:24" ht="41.5" customHeight="1" x14ac:dyDescent="0.3"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</row>
    <row r="379" spans="8:24" ht="41.5" customHeight="1" x14ac:dyDescent="0.3"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</row>
    <row r="380" spans="8:24" ht="41.5" customHeight="1" x14ac:dyDescent="0.3"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</row>
    <row r="381" spans="8:24" ht="41.5" customHeight="1" x14ac:dyDescent="0.3"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</row>
    <row r="382" spans="8:24" ht="41.5" customHeight="1" x14ac:dyDescent="0.3"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</row>
    <row r="383" spans="8:24" ht="41.5" customHeight="1" x14ac:dyDescent="0.3"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</row>
    <row r="384" spans="8:24" ht="41.5" customHeight="1" x14ac:dyDescent="0.3"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</row>
    <row r="385" spans="8:24" ht="41.5" customHeight="1" x14ac:dyDescent="0.3"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</row>
    <row r="386" spans="8:24" ht="41.5" customHeight="1" x14ac:dyDescent="0.3"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</row>
    <row r="387" spans="8:24" ht="41.5" customHeight="1" x14ac:dyDescent="0.3"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</row>
    <row r="388" spans="8:24" ht="41.5" customHeight="1" x14ac:dyDescent="0.3"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</row>
    <row r="389" spans="8:24" ht="41.5" customHeight="1" x14ac:dyDescent="0.3"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</row>
    <row r="390" spans="8:24" ht="41.5" customHeight="1" x14ac:dyDescent="0.3"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</row>
    <row r="391" spans="8:24" ht="41.5" customHeight="1" x14ac:dyDescent="0.3"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</row>
    <row r="392" spans="8:24" ht="41.5" customHeight="1" x14ac:dyDescent="0.3"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</row>
    <row r="393" spans="8:24" ht="41.5" customHeight="1" x14ac:dyDescent="0.3"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</row>
    <row r="394" spans="8:24" ht="41.5" customHeight="1" x14ac:dyDescent="0.3"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</row>
    <row r="395" spans="8:24" ht="41.5" customHeight="1" x14ac:dyDescent="0.3"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</row>
    <row r="396" spans="8:24" ht="41.5" customHeight="1" x14ac:dyDescent="0.3"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</row>
    <row r="397" spans="8:24" ht="41.5" customHeight="1" x14ac:dyDescent="0.3"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</row>
    <row r="398" spans="8:24" ht="41.5" customHeight="1" x14ac:dyDescent="0.3"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</row>
    <row r="399" spans="8:24" ht="41.5" customHeight="1" x14ac:dyDescent="0.3"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</row>
    <row r="400" spans="8:24" ht="41.5" customHeight="1" x14ac:dyDescent="0.3"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</row>
    <row r="401" spans="8:24" ht="41.5" customHeight="1" x14ac:dyDescent="0.3"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</row>
    <row r="402" spans="8:24" ht="41.5" customHeight="1" x14ac:dyDescent="0.3"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</row>
    <row r="403" spans="8:24" ht="41.5" customHeight="1" x14ac:dyDescent="0.3"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</row>
    <row r="404" spans="8:24" ht="41.5" customHeight="1" x14ac:dyDescent="0.3"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</row>
    <row r="405" spans="8:24" ht="41.5" customHeight="1" x14ac:dyDescent="0.3"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</row>
    <row r="406" spans="8:24" ht="41.5" customHeight="1" x14ac:dyDescent="0.3"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</row>
    <row r="407" spans="8:24" ht="41.5" customHeight="1" x14ac:dyDescent="0.3"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</row>
    <row r="408" spans="8:24" ht="41.5" customHeight="1" x14ac:dyDescent="0.3"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</row>
    <row r="409" spans="8:24" ht="41.5" customHeight="1" x14ac:dyDescent="0.3"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</row>
    <row r="410" spans="8:24" ht="41.5" customHeight="1" x14ac:dyDescent="0.3"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</row>
    <row r="411" spans="8:24" ht="41.5" customHeight="1" x14ac:dyDescent="0.3"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</row>
    <row r="412" spans="8:24" ht="41.5" customHeight="1" x14ac:dyDescent="0.3"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</row>
    <row r="413" spans="8:24" ht="41.5" customHeight="1" x14ac:dyDescent="0.3"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</row>
    <row r="414" spans="8:24" ht="41.5" customHeight="1" x14ac:dyDescent="0.3"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</row>
    <row r="415" spans="8:24" ht="41.5" customHeight="1" x14ac:dyDescent="0.3"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</row>
    <row r="416" spans="8:24" ht="41.5" customHeight="1" x14ac:dyDescent="0.3"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</row>
    <row r="417" spans="8:24" ht="41.5" customHeight="1" x14ac:dyDescent="0.3"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</row>
    <row r="418" spans="8:24" ht="41.5" customHeight="1" x14ac:dyDescent="0.3"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</row>
    <row r="419" spans="8:24" ht="41.5" customHeight="1" x14ac:dyDescent="0.3"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</row>
    <row r="420" spans="8:24" ht="41.5" customHeight="1" x14ac:dyDescent="0.3"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</row>
    <row r="421" spans="8:24" ht="41.5" customHeight="1" x14ac:dyDescent="0.3"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</row>
    <row r="422" spans="8:24" ht="41.5" customHeight="1" x14ac:dyDescent="0.3"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</row>
    <row r="423" spans="8:24" ht="41.5" customHeight="1" x14ac:dyDescent="0.3"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</row>
    <row r="424" spans="8:24" ht="41.5" customHeight="1" x14ac:dyDescent="0.3"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</row>
    <row r="425" spans="8:24" ht="41.5" customHeight="1" x14ac:dyDescent="0.3"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</row>
    <row r="426" spans="8:24" ht="41.5" customHeight="1" x14ac:dyDescent="0.3"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</row>
    <row r="427" spans="8:24" ht="41.5" customHeight="1" x14ac:dyDescent="0.3"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</row>
    <row r="428" spans="8:24" ht="41.5" customHeight="1" x14ac:dyDescent="0.3"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</row>
    <row r="429" spans="8:24" ht="41.5" customHeight="1" x14ac:dyDescent="0.3"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</row>
    <row r="430" spans="8:24" ht="41.5" customHeight="1" x14ac:dyDescent="0.3"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</row>
    <row r="431" spans="8:24" ht="41.5" customHeight="1" x14ac:dyDescent="0.3"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</row>
    <row r="432" spans="8:24" ht="41.5" customHeight="1" x14ac:dyDescent="0.3"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</row>
    <row r="433" spans="8:24" ht="41.5" customHeight="1" x14ac:dyDescent="0.3"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</row>
    <row r="434" spans="8:24" ht="41.5" customHeight="1" x14ac:dyDescent="0.3"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</row>
    <row r="435" spans="8:24" ht="41.5" customHeight="1" x14ac:dyDescent="0.3"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</row>
    <row r="436" spans="8:24" ht="41.5" customHeight="1" x14ac:dyDescent="0.3"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</row>
    <row r="437" spans="8:24" ht="41.5" customHeight="1" x14ac:dyDescent="0.3"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</row>
    <row r="438" spans="8:24" ht="41.5" customHeight="1" x14ac:dyDescent="0.3"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</row>
    <row r="439" spans="8:24" ht="41.5" customHeight="1" x14ac:dyDescent="0.3"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</row>
    <row r="440" spans="8:24" ht="41.5" customHeight="1" x14ac:dyDescent="0.3"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</row>
    <row r="441" spans="8:24" ht="41.5" customHeight="1" x14ac:dyDescent="0.3"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</row>
    <row r="442" spans="8:24" ht="41.5" customHeight="1" x14ac:dyDescent="0.3"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</row>
    <row r="443" spans="8:24" ht="41.5" customHeight="1" x14ac:dyDescent="0.3"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</row>
    <row r="444" spans="8:24" ht="41.5" customHeight="1" x14ac:dyDescent="0.3"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</row>
    <row r="445" spans="8:24" ht="41.5" customHeight="1" x14ac:dyDescent="0.3"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</row>
    <row r="446" spans="8:24" ht="41.5" customHeight="1" x14ac:dyDescent="0.3"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</row>
    <row r="447" spans="8:24" ht="41.5" customHeight="1" x14ac:dyDescent="0.3"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</row>
    <row r="448" spans="8:24" ht="41.5" customHeight="1" x14ac:dyDescent="0.3"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</row>
    <row r="449" spans="8:24" ht="41.5" customHeight="1" x14ac:dyDescent="0.3"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</row>
    <row r="450" spans="8:24" ht="41.5" customHeight="1" x14ac:dyDescent="0.3"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</row>
    <row r="451" spans="8:24" ht="41.5" customHeight="1" x14ac:dyDescent="0.3"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</row>
    <row r="452" spans="8:24" ht="41.5" customHeight="1" x14ac:dyDescent="0.3"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</row>
    <row r="453" spans="8:24" ht="41.5" customHeight="1" x14ac:dyDescent="0.3"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</row>
    <row r="454" spans="8:24" ht="41.5" customHeight="1" x14ac:dyDescent="0.3"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</row>
    <row r="455" spans="8:24" ht="41.5" customHeight="1" x14ac:dyDescent="0.3"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</row>
    <row r="456" spans="8:24" ht="41.5" customHeight="1" x14ac:dyDescent="0.3"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</row>
    <row r="457" spans="8:24" ht="41.5" customHeight="1" x14ac:dyDescent="0.3"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</row>
    <row r="458" spans="8:24" ht="41.5" customHeight="1" x14ac:dyDescent="0.3"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</row>
    <row r="459" spans="8:24" ht="41.5" customHeight="1" x14ac:dyDescent="0.3"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</row>
    <row r="460" spans="8:24" ht="41.5" customHeight="1" x14ac:dyDescent="0.3"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</row>
    <row r="461" spans="8:24" ht="41.5" customHeight="1" x14ac:dyDescent="0.3"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</row>
    <row r="462" spans="8:24" ht="41.5" customHeight="1" x14ac:dyDescent="0.3"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</row>
    <row r="463" spans="8:24" ht="41.5" customHeight="1" x14ac:dyDescent="0.3"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</row>
    <row r="464" spans="8:24" ht="41.5" customHeight="1" x14ac:dyDescent="0.3"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</row>
    <row r="465" spans="8:24" ht="41.5" customHeight="1" x14ac:dyDescent="0.3"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</row>
    <row r="466" spans="8:24" ht="41.5" customHeight="1" x14ac:dyDescent="0.3"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</row>
    <row r="467" spans="8:24" ht="41.5" customHeight="1" x14ac:dyDescent="0.3"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</row>
    <row r="468" spans="8:24" ht="41.5" customHeight="1" x14ac:dyDescent="0.3"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</row>
    <row r="469" spans="8:24" ht="41.5" customHeight="1" x14ac:dyDescent="0.3"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</row>
    <row r="470" spans="8:24" ht="41.5" customHeight="1" x14ac:dyDescent="0.3"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</row>
    <row r="471" spans="8:24" ht="41.5" customHeight="1" x14ac:dyDescent="0.3"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</row>
    <row r="472" spans="8:24" ht="41.5" customHeight="1" x14ac:dyDescent="0.3"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</row>
    <row r="473" spans="8:24" ht="41.5" customHeight="1" x14ac:dyDescent="0.3"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</row>
    <row r="474" spans="8:24" ht="41.5" customHeight="1" x14ac:dyDescent="0.3"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</row>
    <row r="475" spans="8:24" ht="41.5" customHeight="1" x14ac:dyDescent="0.3"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</row>
    <row r="476" spans="8:24" ht="41.5" customHeight="1" x14ac:dyDescent="0.3"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</row>
    <row r="477" spans="8:24" ht="41.5" customHeight="1" x14ac:dyDescent="0.3"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</row>
    <row r="478" spans="8:24" ht="41.5" customHeight="1" x14ac:dyDescent="0.3"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</row>
    <row r="479" spans="8:24" ht="41.5" customHeight="1" x14ac:dyDescent="0.3"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</row>
    <row r="480" spans="8:24" ht="41.5" customHeight="1" x14ac:dyDescent="0.3"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</row>
    <row r="481" spans="8:24" ht="41.5" customHeight="1" x14ac:dyDescent="0.3"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</row>
    <row r="482" spans="8:24" ht="41.5" customHeight="1" x14ac:dyDescent="0.3"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</row>
    <row r="483" spans="8:24" ht="41.5" customHeight="1" x14ac:dyDescent="0.3"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</row>
    <row r="484" spans="8:24" ht="41.5" customHeight="1" x14ac:dyDescent="0.3"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</row>
    <row r="485" spans="8:24" ht="41.5" customHeight="1" x14ac:dyDescent="0.3"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</row>
    <row r="486" spans="8:24" ht="41.5" customHeight="1" x14ac:dyDescent="0.3"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</row>
    <row r="487" spans="8:24" ht="41.5" customHeight="1" x14ac:dyDescent="0.3"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</row>
    <row r="488" spans="8:24" ht="41.5" customHeight="1" x14ac:dyDescent="0.3"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</row>
    <row r="489" spans="8:24" ht="41.5" customHeight="1" x14ac:dyDescent="0.3"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</row>
    <row r="490" spans="8:24" ht="41.5" customHeight="1" x14ac:dyDescent="0.3"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</row>
    <row r="491" spans="8:24" ht="41.5" customHeight="1" x14ac:dyDescent="0.3"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</row>
    <row r="492" spans="8:24" ht="41.5" customHeight="1" x14ac:dyDescent="0.3"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</row>
    <row r="493" spans="8:24" ht="41.5" customHeight="1" x14ac:dyDescent="0.3"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</row>
    <row r="494" spans="8:24" ht="41.5" customHeight="1" x14ac:dyDescent="0.3"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</row>
    <row r="495" spans="8:24" ht="41.5" customHeight="1" x14ac:dyDescent="0.3"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</row>
    <row r="496" spans="8:24" ht="41.5" customHeight="1" x14ac:dyDescent="0.3"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</row>
    <row r="497" spans="8:24" ht="41.5" customHeight="1" x14ac:dyDescent="0.3"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</row>
    <row r="498" spans="8:24" ht="41.5" customHeight="1" x14ac:dyDescent="0.3"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</row>
    <row r="499" spans="8:24" ht="41.5" customHeight="1" x14ac:dyDescent="0.3"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</row>
    <row r="500" spans="8:24" ht="41.5" customHeight="1" x14ac:dyDescent="0.3"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</row>
    <row r="501" spans="8:24" ht="41.5" customHeight="1" x14ac:dyDescent="0.3"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</row>
    <row r="502" spans="8:24" ht="41.5" customHeight="1" x14ac:dyDescent="0.3"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</row>
    <row r="503" spans="8:24" ht="41.5" customHeight="1" x14ac:dyDescent="0.3"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</row>
    <row r="504" spans="8:24" ht="41.5" customHeight="1" x14ac:dyDescent="0.3"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</row>
    <row r="505" spans="8:24" ht="41.5" customHeight="1" x14ac:dyDescent="0.3"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</row>
    <row r="506" spans="8:24" ht="41.5" customHeight="1" x14ac:dyDescent="0.3"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</row>
    <row r="507" spans="8:24" ht="41.5" customHeight="1" x14ac:dyDescent="0.3"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</row>
    <row r="508" spans="8:24" ht="41.5" customHeight="1" x14ac:dyDescent="0.3"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</row>
    <row r="509" spans="8:24" ht="41.5" customHeight="1" x14ac:dyDescent="0.3"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</row>
    <row r="510" spans="8:24" ht="41.5" customHeight="1" x14ac:dyDescent="0.3"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</row>
    <row r="511" spans="8:24" ht="41.5" customHeight="1" x14ac:dyDescent="0.3"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</row>
    <row r="512" spans="8:24" ht="41.5" customHeight="1" x14ac:dyDescent="0.3"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</row>
    <row r="513" spans="8:24" ht="41.5" customHeight="1" x14ac:dyDescent="0.3"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</row>
    <row r="514" spans="8:24" ht="41.5" customHeight="1" x14ac:dyDescent="0.3"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</row>
    <row r="515" spans="8:24" ht="41.5" customHeight="1" x14ac:dyDescent="0.3"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</row>
    <row r="516" spans="8:24" ht="41.5" customHeight="1" x14ac:dyDescent="0.3"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</row>
    <row r="517" spans="8:24" ht="41.5" customHeight="1" x14ac:dyDescent="0.3"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</row>
    <row r="518" spans="8:24" ht="41.5" customHeight="1" x14ac:dyDescent="0.3"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</row>
    <row r="519" spans="8:24" ht="41.5" customHeight="1" x14ac:dyDescent="0.3"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</row>
    <row r="520" spans="8:24" ht="41.5" customHeight="1" x14ac:dyDescent="0.3"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</row>
    <row r="521" spans="8:24" ht="41.5" customHeight="1" x14ac:dyDescent="0.3"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</row>
    <row r="522" spans="8:24" ht="41.5" customHeight="1" x14ac:dyDescent="0.3"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</row>
    <row r="523" spans="8:24" ht="41.5" customHeight="1" x14ac:dyDescent="0.3"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</row>
    <row r="524" spans="8:24" ht="41.5" customHeight="1" x14ac:dyDescent="0.3"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</row>
    <row r="525" spans="8:24" ht="41.5" customHeight="1" x14ac:dyDescent="0.3"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</row>
    <row r="526" spans="8:24" ht="41.5" customHeight="1" x14ac:dyDescent="0.3"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</row>
    <row r="527" spans="8:24" ht="41.5" customHeight="1" x14ac:dyDescent="0.3"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</row>
    <row r="528" spans="8:24" ht="41.5" customHeight="1" x14ac:dyDescent="0.3"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</row>
    <row r="529" spans="8:24" ht="41.5" customHeight="1" x14ac:dyDescent="0.3"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</row>
    <row r="530" spans="8:24" ht="41.5" customHeight="1" x14ac:dyDescent="0.3"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</row>
    <row r="531" spans="8:24" ht="41.5" customHeight="1" x14ac:dyDescent="0.3"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</row>
    <row r="532" spans="8:24" ht="41.5" customHeight="1" x14ac:dyDescent="0.3"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</row>
    <row r="533" spans="8:24" ht="41.5" customHeight="1" x14ac:dyDescent="0.3"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</row>
    <row r="534" spans="8:24" ht="41.5" customHeight="1" x14ac:dyDescent="0.3"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</row>
    <row r="535" spans="8:24" ht="41.5" customHeight="1" x14ac:dyDescent="0.3"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</row>
    <row r="536" spans="8:24" ht="41.5" customHeight="1" x14ac:dyDescent="0.3"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</row>
    <row r="537" spans="8:24" ht="41.5" customHeight="1" x14ac:dyDescent="0.3"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</row>
    <row r="538" spans="8:24" ht="41.5" customHeight="1" x14ac:dyDescent="0.3"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</row>
    <row r="539" spans="8:24" ht="41.5" customHeight="1" x14ac:dyDescent="0.3"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</row>
    <row r="540" spans="8:24" ht="41.5" customHeight="1" x14ac:dyDescent="0.3"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</row>
    <row r="541" spans="8:24" ht="41.5" customHeight="1" x14ac:dyDescent="0.3"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</row>
    <row r="542" spans="8:24" ht="41.5" customHeight="1" x14ac:dyDescent="0.3"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</row>
    <row r="543" spans="8:24" ht="41.5" customHeight="1" x14ac:dyDescent="0.3"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</row>
    <row r="544" spans="8:24" ht="41.5" customHeight="1" x14ac:dyDescent="0.3"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</row>
    <row r="545" spans="8:24" ht="41.5" customHeight="1" x14ac:dyDescent="0.3"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</row>
    <row r="546" spans="8:24" ht="41.5" customHeight="1" x14ac:dyDescent="0.3"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</row>
    <row r="547" spans="8:24" ht="41.5" customHeight="1" x14ac:dyDescent="0.3"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</row>
    <row r="548" spans="8:24" ht="41.5" customHeight="1" x14ac:dyDescent="0.3"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</row>
    <row r="549" spans="8:24" ht="41.5" customHeight="1" x14ac:dyDescent="0.3"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</row>
    <row r="550" spans="8:24" ht="41.5" customHeight="1" x14ac:dyDescent="0.3"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</row>
    <row r="551" spans="8:24" ht="41.5" customHeight="1" x14ac:dyDescent="0.3"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</row>
    <row r="552" spans="8:24" ht="41.5" customHeight="1" x14ac:dyDescent="0.3"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</row>
    <row r="553" spans="8:24" ht="41.5" customHeight="1" x14ac:dyDescent="0.3"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</row>
    <row r="554" spans="8:24" ht="41.5" customHeight="1" x14ac:dyDescent="0.3"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</row>
    <row r="555" spans="8:24" ht="41.5" customHeight="1" x14ac:dyDescent="0.3"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</row>
    <row r="556" spans="8:24" ht="41.5" customHeight="1" x14ac:dyDescent="0.3"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</row>
    <row r="557" spans="8:24" ht="41.5" customHeight="1" x14ac:dyDescent="0.3"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</row>
    <row r="558" spans="8:24" ht="41.5" customHeight="1" x14ac:dyDescent="0.3"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</row>
    <row r="559" spans="8:24" ht="41.5" customHeight="1" x14ac:dyDescent="0.3"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</row>
    <row r="560" spans="8:24" ht="41.5" customHeight="1" x14ac:dyDescent="0.3"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</row>
    <row r="561" spans="8:24" ht="41.5" customHeight="1" x14ac:dyDescent="0.3"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</row>
    <row r="562" spans="8:24" ht="41.5" customHeight="1" x14ac:dyDescent="0.3"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</row>
    <row r="563" spans="8:24" ht="41.5" customHeight="1" x14ac:dyDescent="0.3"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</row>
    <row r="564" spans="8:24" ht="41.5" customHeight="1" x14ac:dyDescent="0.3"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</row>
    <row r="565" spans="8:24" ht="41.5" customHeight="1" x14ac:dyDescent="0.3"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</row>
    <row r="566" spans="8:24" ht="41.5" customHeight="1" x14ac:dyDescent="0.3"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</row>
    <row r="567" spans="8:24" ht="41.5" customHeight="1" x14ac:dyDescent="0.3"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</row>
    <row r="568" spans="8:24" ht="41.5" customHeight="1" x14ac:dyDescent="0.3"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</row>
    <row r="569" spans="8:24" ht="41.5" customHeight="1" x14ac:dyDescent="0.3"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</row>
    <row r="570" spans="8:24" ht="41.5" customHeight="1" x14ac:dyDescent="0.3"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</row>
    <row r="571" spans="8:24" ht="41.5" customHeight="1" x14ac:dyDescent="0.3"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</row>
    <row r="572" spans="8:24" ht="41.5" customHeight="1" x14ac:dyDescent="0.3"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</row>
    <row r="573" spans="8:24" ht="41.5" customHeight="1" x14ac:dyDescent="0.3"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</row>
    <row r="574" spans="8:24" ht="41.5" customHeight="1" x14ac:dyDescent="0.3"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</row>
    <row r="575" spans="8:24" ht="41.5" customHeight="1" x14ac:dyDescent="0.3"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</row>
    <row r="576" spans="8:24" ht="41.5" customHeight="1" x14ac:dyDescent="0.3"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</row>
    <row r="577" spans="8:24" ht="41.5" customHeight="1" x14ac:dyDescent="0.3"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</row>
    <row r="578" spans="8:24" ht="41.5" customHeight="1" x14ac:dyDescent="0.3"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</row>
    <row r="579" spans="8:24" ht="41.5" customHeight="1" x14ac:dyDescent="0.3"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</row>
    <row r="580" spans="8:24" ht="41.5" customHeight="1" x14ac:dyDescent="0.3"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</row>
    <row r="581" spans="8:24" ht="41.5" customHeight="1" x14ac:dyDescent="0.3"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</row>
    <row r="582" spans="8:24" ht="41.5" customHeight="1" x14ac:dyDescent="0.3"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</row>
    <row r="583" spans="8:24" ht="41.5" customHeight="1" x14ac:dyDescent="0.3"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</row>
    <row r="584" spans="8:24" ht="41.5" customHeight="1" x14ac:dyDescent="0.3"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</row>
    <row r="585" spans="8:24" ht="41.5" customHeight="1" x14ac:dyDescent="0.3"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</row>
    <row r="586" spans="8:24" ht="41.5" customHeight="1" x14ac:dyDescent="0.3"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</row>
    <row r="587" spans="8:24" ht="41.5" customHeight="1" x14ac:dyDescent="0.3"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</row>
    <row r="588" spans="8:24" ht="41.5" customHeight="1" x14ac:dyDescent="0.3"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</row>
    <row r="589" spans="8:24" ht="41.5" customHeight="1" x14ac:dyDescent="0.3"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</row>
    <row r="590" spans="8:24" ht="41.5" customHeight="1" x14ac:dyDescent="0.3"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</row>
    <row r="591" spans="8:24" ht="41.5" customHeight="1" x14ac:dyDescent="0.3"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</row>
    <row r="592" spans="8:24" ht="41.5" customHeight="1" x14ac:dyDescent="0.3"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</row>
    <row r="593" spans="8:24" ht="41.5" customHeight="1" x14ac:dyDescent="0.3"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</row>
    <row r="594" spans="8:24" ht="41.5" customHeight="1" x14ac:dyDescent="0.3"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</row>
    <row r="595" spans="8:24" ht="41.5" customHeight="1" x14ac:dyDescent="0.3"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</row>
    <row r="596" spans="8:24" ht="41.5" customHeight="1" x14ac:dyDescent="0.3"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</row>
    <row r="597" spans="8:24" ht="41.5" customHeight="1" x14ac:dyDescent="0.3"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</row>
    <row r="598" spans="8:24" ht="41.5" customHeight="1" x14ac:dyDescent="0.3"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</row>
    <row r="599" spans="8:24" ht="41.5" customHeight="1" x14ac:dyDescent="0.3"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</row>
    <row r="600" spans="8:24" ht="41.5" customHeight="1" x14ac:dyDescent="0.3"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</row>
    <row r="601" spans="8:24" ht="41.5" customHeight="1" x14ac:dyDescent="0.3"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</row>
    <row r="602" spans="8:24" ht="41.5" customHeight="1" x14ac:dyDescent="0.3"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</row>
    <row r="603" spans="8:24" ht="41.5" customHeight="1" x14ac:dyDescent="0.3"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</row>
    <row r="604" spans="8:24" ht="41.5" customHeight="1" x14ac:dyDescent="0.3"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</row>
    <row r="605" spans="8:24" ht="41.5" customHeight="1" x14ac:dyDescent="0.3"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</row>
    <row r="606" spans="8:24" ht="41.5" customHeight="1" x14ac:dyDescent="0.3"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</row>
    <row r="607" spans="8:24" ht="41.5" customHeight="1" x14ac:dyDescent="0.3"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</row>
    <row r="608" spans="8:24" ht="41.5" customHeight="1" x14ac:dyDescent="0.3"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</row>
    <row r="609" spans="8:24" ht="41.5" customHeight="1" x14ac:dyDescent="0.3"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</row>
    <row r="610" spans="8:24" ht="41.5" customHeight="1" x14ac:dyDescent="0.3"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</row>
    <row r="611" spans="8:24" ht="41.5" customHeight="1" x14ac:dyDescent="0.3"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</row>
    <row r="612" spans="8:24" ht="41.5" customHeight="1" x14ac:dyDescent="0.3"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</row>
    <row r="613" spans="8:24" ht="41.5" customHeight="1" x14ac:dyDescent="0.3"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</row>
    <row r="614" spans="8:24" ht="41.5" customHeight="1" x14ac:dyDescent="0.3"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</row>
    <row r="615" spans="8:24" ht="41.5" customHeight="1" x14ac:dyDescent="0.3"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</row>
    <row r="616" spans="8:24" ht="41.5" customHeight="1" x14ac:dyDescent="0.3"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</row>
    <row r="617" spans="8:24" ht="41.5" customHeight="1" x14ac:dyDescent="0.3"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</row>
    <row r="618" spans="8:24" ht="41.5" customHeight="1" x14ac:dyDescent="0.3"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</row>
    <row r="619" spans="8:24" ht="41.5" customHeight="1" x14ac:dyDescent="0.3"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</row>
    <row r="620" spans="8:24" ht="41.5" customHeight="1" x14ac:dyDescent="0.3"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</row>
    <row r="621" spans="8:24" ht="41.5" customHeight="1" x14ac:dyDescent="0.3"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</row>
    <row r="622" spans="8:24" ht="41.5" customHeight="1" x14ac:dyDescent="0.3"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</row>
    <row r="623" spans="8:24" ht="41.5" customHeight="1" x14ac:dyDescent="0.3"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</row>
    <row r="624" spans="8:24" ht="41.5" customHeight="1" x14ac:dyDescent="0.3"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</row>
    <row r="625" spans="8:24" ht="41.5" customHeight="1" x14ac:dyDescent="0.3"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</row>
    <row r="626" spans="8:24" ht="41.5" customHeight="1" x14ac:dyDescent="0.3"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</row>
    <row r="627" spans="8:24" ht="41.5" customHeight="1" x14ac:dyDescent="0.3"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</row>
    <row r="628" spans="8:24" ht="41.5" customHeight="1" x14ac:dyDescent="0.3"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</row>
    <row r="629" spans="8:24" ht="41.5" customHeight="1" x14ac:dyDescent="0.3"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</row>
    <row r="630" spans="8:24" ht="41.5" customHeight="1" x14ac:dyDescent="0.3"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</row>
    <row r="631" spans="8:24" ht="41.5" customHeight="1" x14ac:dyDescent="0.3"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</row>
    <row r="632" spans="8:24" ht="41.5" customHeight="1" x14ac:dyDescent="0.3"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</row>
    <row r="633" spans="8:24" ht="41.5" customHeight="1" x14ac:dyDescent="0.3"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</row>
    <row r="634" spans="8:24" ht="41.5" customHeight="1" x14ac:dyDescent="0.3"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</row>
    <row r="635" spans="8:24" ht="41.5" customHeight="1" x14ac:dyDescent="0.3"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</row>
    <row r="636" spans="8:24" ht="41.5" customHeight="1" x14ac:dyDescent="0.3"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</row>
    <row r="637" spans="8:24" ht="41.5" customHeight="1" x14ac:dyDescent="0.3"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</row>
    <row r="638" spans="8:24" ht="41.5" customHeight="1" x14ac:dyDescent="0.3"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</row>
    <row r="639" spans="8:24" ht="41.5" customHeight="1" x14ac:dyDescent="0.3"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</row>
    <row r="640" spans="8:24" ht="41.5" customHeight="1" x14ac:dyDescent="0.3"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</row>
    <row r="641" spans="8:24" ht="41.5" customHeight="1" x14ac:dyDescent="0.3"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</row>
    <row r="642" spans="8:24" ht="41.5" customHeight="1" x14ac:dyDescent="0.3"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</row>
    <row r="643" spans="8:24" ht="41.5" customHeight="1" x14ac:dyDescent="0.3"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</row>
    <row r="644" spans="8:24" ht="41.5" customHeight="1" x14ac:dyDescent="0.3"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</row>
    <row r="645" spans="8:24" ht="41.5" customHeight="1" x14ac:dyDescent="0.3"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</row>
    <row r="646" spans="8:24" ht="41.5" customHeight="1" x14ac:dyDescent="0.3"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</row>
    <row r="647" spans="8:24" ht="41.5" customHeight="1" x14ac:dyDescent="0.3"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</row>
    <row r="648" spans="8:24" ht="41.5" customHeight="1" x14ac:dyDescent="0.3"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</row>
    <row r="649" spans="8:24" ht="41.5" customHeight="1" x14ac:dyDescent="0.3"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</row>
    <row r="650" spans="8:24" ht="41.5" customHeight="1" x14ac:dyDescent="0.3"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</row>
    <row r="651" spans="8:24" ht="41.5" customHeight="1" x14ac:dyDescent="0.3"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</row>
    <row r="652" spans="8:24" ht="41.5" customHeight="1" x14ac:dyDescent="0.3"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</row>
    <row r="653" spans="8:24" ht="41.5" customHeight="1" x14ac:dyDescent="0.3"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</row>
    <row r="654" spans="8:24" ht="41.5" customHeight="1" x14ac:dyDescent="0.3"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</row>
    <row r="655" spans="8:24" ht="41.5" customHeight="1" x14ac:dyDescent="0.3"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</row>
    <row r="656" spans="8:24" ht="41.5" customHeight="1" x14ac:dyDescent="0.3"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</row>
    <row r="657" spans="8:24" ht="41.5" customHeight="1" x14ac:dyDescent="0.3"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</row>
    <row r="658" spans="8:24" ht="41.5" customHeight="1" x14ac:dyDescent="0.3"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</row>
    <row r="659" spans="8:24" ht="41.5" customHeight="1" x14ac:dyDescent="0.3"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</row>
    <row r="660" spans="8:24" ht="41.5" customHeight="1" x14ac:dyDescent="0.3"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</row>
    <row r="661" spans="8:24" ht="41.5" customHeight="1" x14ac:dyDescent="0.3"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</row>
    <row r="662" spans="8:24" ht="41.5" customHeight="1" x14ac:dyDescent="0.3"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</row>
    <row r="663" spans="8:24" ht="41.5" customHeight="1" x14ac:dyDescent="0.3"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</row>
    <row r="664" spans="8:24" ht="41.5" customHeight="1" x14ac:dyDescent="0.3"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</row>
    <row r="665" spans="8:24" ht="41.5" customHeight="1" x14ac:dyDescent="0.3"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</row>
    <row r="666" spans="8:24" ht="41.5" customHeight="1" x14ac:dyDescent="0.3"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</row>
    <row r="667" spans="8:24" ht="41.5" customHeight="1" x14ac:dyDescent="0.3"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</row>
    <row r="668" spans="8:24" ht="41.5" customHeight="1" x14ac:dyDescent="0.3"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</row>
    <row r="669" spans="8:24" ht="41.5" customHeight="1" x14ac:dyDescent="0.3"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</row>
    <row r="670" spans="8:24" ht="41.5" customHeight="1" x14ac:dyDescent="0.3"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</row>
    <row r="671" spans="8:24" ht="41.5" customHeight="1" x14ac:dyDescent="0.3"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</row>
    <row r="672" spans="8:24" ht="41.5" customHeight="1" x14ac:dyDescent="0.3"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</row>
    <row r="673" spans="8:24" ht="41.5" customHeight="1" x14ac:dyDescent="0.3"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</row>
    <row r="674" spans="8:24" ht="41.5" customHeight="1" x14ac:dyDescent="0.3"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</row>
    <row r="675" spans="8:24" ht="41.5" customHeight="1" x14ac:dyDescent="0.3"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</row>
    <row r="676" spans="8:24" ht="41.5" customHeight="1" x14ac:dyDescent="0.3"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</row>
    <row r="677" spans="8:24" ht="41.5" customHeight="1" x14ac:dyDescent="0.3"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</row>
    <row r="678" spans="8:24" ht="41.5" customHeight="1" x14ac:dyDescent="0.3"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</row>
    <row r="679" spans="8:24" ht="41.5" customHeight="1" x14ac:dyDescent="0.3"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</row>
    <row r="680" spans="8:24" ht="41.5" customHeight="1" x14ac:dyDescent="0.3"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</row>
    <row r="681" spans="8:24" ht="41.5" customHeight="1" x14ac:dyDescent="0.3"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</row>
    <row r="682" spans="8:24" ht="41.5" customHeight="1" x14ac:dyDescent="0.3"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</row>
    <row r="683" spans="8:24" ht="41.5" customHeight="1" x14ac:dyDescent="0.3"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</row>
    <row r="684" spans="8:24" ht="41.5" customHeight="1" x14ac:dyDescent="0.3"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</row>
    <row r="685" spans="8:24" ht="41.5" customHeight="1" x14ac:dyDescent="0.3"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</row>
    <row r="686" spans="8:24" ht="41.5" customHeight="1" x14ac:dyDescent="0.3"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</row>
    <row r="687" spans="8:24" ht="41.5" customHeight="1" x14ac:dyDescent="0.3"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</row>
    <row r="688" spans="8:24" ht="41.5" customHeight="1" x14ac:dyDescent="0.3"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</row>
    <row r="689" spans="8:24" ht="41.5" customHeight="1" x14ac:dyDescent="0.3"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</row>
    <row r="690" spans="8:24" ht="41.5" customHeight="1" x14ac:dyDescent="0.3"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</row>
    <row r="691" spans="8:24" ht="41.5" customHeight="1" x14ac:dyDescent="0.3"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</row>
    <row r="692" spans="8:24" ht="41.5" customHeight="1" x14ac:dyDescent="0.3"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</row>
    <row r="693" spans="8:24" ht="41.5" customHeight="1" x14ac:dyDescent="0.3"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</row>
    <row r="694" spans="8:24" ht="41.5" customHeight="1" x14ac:dyDescent="0.3"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</row>
    <row r="695" spans="8:24" ht="41.5" customHeight="1" x14ac:dyDescent="0.3"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</row>
    <row r="696" spans="8:24" ht="41.5" customHeight="1" x14ac:dyDescent="0.3"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</row>
    <row r="697" spans="8:24" ht="41.5" customHeight="1" x14ac:dyDescent="0.3"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</row>
    <row r="698" spans="8:24" ht="41.5" customHeight="1" x14ac:dyDescent="0.3"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</row>
    <row r="699" spans="8:24" ht="41.5" customHeight="1" x14ac:dyDescent="0.3"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</row>
    <row r="700" spans="8:24" ht="41.5" customHeight="1" x14ac:dyDescent="0.3"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</row>
    <row r="701" spans="8:24" ht="41.5" customHeight="1" x14ac:dyDescent="0.3"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</row>
    <row r="702" spans="8:24" ht="41.5" customHeight="1" x14ac:dyDescent="0.3"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</row>
    <row r="703" spans="8:24" ht="41.5" customHeight="1" x14ac:dyDescent="0.3"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</row>
    <row r="704" spans="8:24" ht="41.5" customHeight="1" x14ac:dyDescent="0.3"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</row>
    <row r="705" spans="8:24" ht="41.5" customHeight="1" x14ac:dyDescent="0.3"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</row>
    <row r="706" spans="8:24" ht="41.5" customHeight="1" x14ac:dyDescent="0.3"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</row>
    <row r="707" spans="8:24" ht="41.5" customHeight="1" x14ac:dyDescent="0.3"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</row>
    <row r="708" spans="8:24" ht="41.5" customHeight="1" x14ac:dyDescent="0.3"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</row>
    <row r="709" spans="8:24" ht="41.5" customHeight="1" x14ac:dyDescent="0.3"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</row>
    <row r="710" spans="8:24" ht="41.5" customHeight="1" x14ac:dyDescent="0.3"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</row>
    <row r="711" spans="8:24" ht="41.5" customHeight="1" x14ac:dyDescent="0.3"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</row>
    <row r="712" spans="8:24" ht="41.5" customHeight="1" x14ac:dyDescent="0.3"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</row>
    <row r="713" spans="8:24" ht="41.5" customHeight="1" x14ac:dyDescent="0.3"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</row>
    <row r="714" spans="8:24" ht="41.5" customHeight="1" x14ac:dyDescent="0.3"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</row>
    <row r="715" spans="8:24" ht="41.5" customHeight="1" x14ac:dyDescent="0.3"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</row>
    <row r="716" spans="8:24" ht="41.5" customHeight="1" x14ac:dyDescent="0.3"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</row>
    <row r="717" spans="8:24" ht="41.5" customHeight="1" x14ac:dyDescent="0.3"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</row>
    <row r="718" spans="8:24" ht="41.5" customHeight="1" x14ac:dyDescent="0.3"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</row>
    <row r="719" spans="8:24" ht="41.5" customHeight="1" x14ac:dyDescent="0.3"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</row>
    <row r="720" spans="8:24" ht="41.5" customHeight="1" x14ac:dyDescent="0.3"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</row>
    <row r="721" spans="8:24" ht="41.5" customHeight="1" x14ac:dyDescent="0.3"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</row>
    <row r="722" spans="8:24" ht="41.5" customHeight="1" x14ac:dyDescent="0.3"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</row>
    <row r="723" spans="8:24" ht="41.5" customHeight="1" x14ac:dyDescent="0.3"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</row>
    <row r="724" spans="8:24" ht="41.5" customHeight="1" x14ac:dyDescent="0.3"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</row>
    <row r="725" spans="8:24" ht="41.5" customHeight="1" x14ac:dyDescent="0.3"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</row>
    <row r="726" spans="8:24" ht="41.5" customHeight="1" x14ac:dyDescent="0.3"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</row>
    <row r="727" spans="8:24" ht="41.5" customHeight="1" x14ac:dyDescent="0.3"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</row>
    <row r="728" spans="8:24" ht="41.5" customHeight="1" x14ac:dyDescent="0.3"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</row>
    <row r="729" spans="8:24" ht="41.5" customHeight="1" x14ac:dyDescent="0.3"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</row>
    <row r="730" spans="8:24" ht="41.5" customHeight="1" x14ac:dyDescent="0.3"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</row>
    <row r="731" spans="8:24" ht="41.5" customHeight="1" x14ac:dyDescent="0.3"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</row>
    <row r="732" spans="8:24" ht="41.5" customHeight="1" x14ac:dyDescent="0.3"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</row>
    <row r="733" spans="8:24" ht="41.5" customHeight="1" x14ac:dyDescent="0.3"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</row>
    <row r="734" spans="8:24" ht="41.5" customHeight="1" x14ac:dyDescent="0.3"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</row>
    <row r="735" spans="8:24" ht="41.5" customHeight="1" x14ac:dyDescent="0.3"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</row>
    <row r="736" spans="8:24" ht="41.5" customHeight="1" x14ac:dyDescent="0.3"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</row>
    <row r="737" spans="8:24" ht="41.5" customHeight="1" x14ac:dyDescent="0.3"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</row>
    <row r="738" spans="8:24" ht="41.5" customHeight="1" x14ac:dyDescent="0.3"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</row>
    <row r="739" spans="8:24" ht="41.5" customHeight="1" x14ac:dyDescent="0.3"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</row>
    <row r="740" spans="8:24" ht="41.5" customHeight="1" x14ac:dyDescent="0.3"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</row>
    <row r="741" spans="8:24" ht="41.5" customHeight="1" x14ac:dyDescent="0.3"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</row>
    <row r="742" spans="8:24" ht="41.5" customHeight="1" x14ac:dyDescent="0.3"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</row>
    <row r="743" spans="8:24" ht="41.5" customHeight="1" x14ac:dyDescent="0.3"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</row>
    <row r="744" spans="8:24" ht="41.5" customHeight="1" x14ac:dyDescent="0.3"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</row>
    <row r="745" spans="8:24" ht="41.5" customHeight="1" x14ac:dyDescent="0.3"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</row>
    <row r="746" spans="8:24" ht="41.5" customHeight="1" x14ac:dyDescent="0.3"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</row>
    <row r="747" spans="8:24" ht="41.5" customHeight="1" x14ac:dyDescent="0.3"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</row>
    <row r="748" spans="8:24" ht="41.5" customHeight="1" x14ac:dyDescent="0.3"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</row>
    <row r="749" spans="8:24" ht="41.5" customHeight="1" x14ac:dyDescent="0.3"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</row>
    <row r="750" spans="8:24" ht="41.5" customHeight="1" x14ac:dyDescent="0.3"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</row>
    <row r="751" spans="8:24" ht="41.5" customHeight="1" x14ac:dyDescent="0.3"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</row>
    <row r="752" spans="8:24" ht="41.5" customHeight="1" x14ac:dyDescent="0.3"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</row>
    <row r="753" spans="8:24" ht="41.5" customHeight="1" x14ac:dyDescent="0.3"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</row>
    <row r="754" spans="8:24" ht="41.5" customHeight="1" x14ac:dyDescent="0.3"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</row>
    <row r="755" spans="8:24" ht="41.5" customHeight="1" x14ac:dyDescent="0.3"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</row>
    <row r="756" spans="8:24" ht="41.5" customHeight="1" x14ac:dyDescent="0.3"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</row>
    <row r="757" spans="8:24" ht="41.5" customHeight="1" x14ac:dyDescent="0.3"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</row>
    <row r="758" spans="8:24" ht="41.5" customHeight="1" x14ac:dyDescent="0.3"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</row>
    <row r="759" spans="8:24" ht="41.5" customHeight="1" x14ac:dyDescent="0.3"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</row>
    <row r="760" spans="8:24" ht="41.5" customHeight="1" x14ac:dyDescent="0.3"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</row>
    <row r="761" spans="8:24" ht="41.5" customHeight="1" x14ac:dyDescent="0.3"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</row>
    <row r="762" spans="8:24" ht="41.5" customHeight="1" x14ac:dyDescent="0.3"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</row>
    <row r="763" spans="8:24" ht="41.5" customHeight="1" x14ac:dyDescent="0.3"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</row>
    <row r="764" spans="8:24" ht="41.5" customHeight="1" x14ac:dyDescent="0.3"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</row>
    <row r="765" spans="8:24" ht="41.5" customHeight="1" x14ac:dyDescent="0.3"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</row>
    <row r="766" spans="8:24" ht="41.5" customHeight="1" x14ac:dyDescent="0.3"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</row>
    <row r="767" spans="8:24" ht="41.5" customHeight="1" x14ac:dyDescent="0.3"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</row>
    <row r="768" spans="8:24" ht="41.5" customHeight="1" x14ac:dyDescent="0.3"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</row>
    <row r="769" spans="8:24" ht="41.5" customHeight="1" x14ac:dyDescent="0.3"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</row>
    <row r="770" spans="8:24" ht="41.5" customHeight="1" x14ac:dyDescent="0.3"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</row>
    <row r="771" spans="8:24" ht="41.5" customHeight="1" x14ac:dyDescent="0.3"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</row>
    <row r="772" spans="8:24" ht="41.5" customHeight="1" x14ac:dyDescent="0.3"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</row>
    <row r="773" spans="8:24" ht="41.5" customHeight="1" x14ac:dyDescent="0.3"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</row>
    <row r="774" spans="8:24" ht="41.5" customHeight="1" x14ac:dyDescent="0.3"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</row>
    <row r="775" spans="8:24" ht="41.5" customHeight="1" x14ac:dyDescent="0.3"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</row>
    <row r="776" spans="8:24" ht="41.5" customHeight="1" x14ac:dyDescent="0.3"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</row>
    <row r="777" spans="8:24" ht="41.5" customHeight="1" x14ac:dyDescent="0.3"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</row>
    <row r="778" spans="8:24" ht="41.5" customHeight="1" x14ac:dyDescent="0.3"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</row>
    <row r="779" spans="8:24" ht="41.5" customHeight="1" x14ac:dyDescent="0.3"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</row>
    <row r="780" spans="8:24" ht="41.5" customHeight="1" x14ac:dyDescent="0.3"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</row>
    <row r="781" spans="8:24" ht="41.5" customHeight="1" x14ac:dyDescent="0.3"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</row>
    <row r="782" spans="8:24" ht="41.5" customHeight="1" x14ac:dyDescent="0.3"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</row>
    <row r="783" spans="8:24" ht="41.5" customHeight="1" x14ac:dyDescent="0.3"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</row>
    <row r="784" spans="8:24" ht="41.5" customHeight="1" x14ac:dyDescent="0.3"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</row>
    <row r="785" spans="8:24" ht="41.5" customHeight="1" x14ac:dyDescent="0.3"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</row>
    <row r="786" spans="8:24" ht="41.5" customHeight="1" x14ac:dyDescent="0.3"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</row>
    <row r="787" spans="8:24" ht="41.5" customHeight="1" x14ac:dyDescent="0.3"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</row>
    <row r="788" spans="8:24" ht="41.5" customHeight="1" x14ac:dyDescent="0.3"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</row>
    <row r="789" spans="8:24" ht="41.5" customHeight="1" x14ac:dyDescent="0.3"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</row>
    <row r="790" spans="8:24" ht="41.5" customHeight="1" x14ac:dyDescent="0.3"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</row>
    <row r="791" spans="8:24" ht="41.5" customHeight="1" x14ac:dyDescent="0.3"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</row>
    <row r="792" spans="8:24" ht="41.5" customHeight="1" x14ac:dyDescent="0.3"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</row>
    <row r="793" spans="8:24" ht="41.5" customHeight="1" x14ac:dyDescent="0.3"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</row>
    <row r="794" spans="8:24" ht="41.5" customHeight="1" x14ac:dyDescent="0.3"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</row>
    <row r="795" spans="8:24" ht="41.5" customHeight="1" x14ac:dyDescent="0.3"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</row>
    <row r="796" spans="8:24" ht="41.5" customHeight="1" x14ac:dyDescent="0.3"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</row>
    <row r="797" spans="8:24" ht="41.5" customHeight="1" x14ac:dyDescent="0.3"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</row>
    <row r="798" spans="8:24" ht="41.5" customHeight="1" x14ac:dyDescent="0.3"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</row>
    <row r="799" spans="8:24" ht="41.5" customHeight="1" x14ac:dyDescent="0.3"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</row>
    <row r="800" spans="8:24" ht="41.5" customHeight="1" x14ac:dyDescent="0.3"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</row>
    <row r="801" spans="8:24" ht="41.5" customHeight="1" x14ac:dyDescent="0.3"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</row>
    <row r="802" spans="8:24" ht="41.5" customHeight="1" x14ac:dyDescent="0.3"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</row>
    <row r="803" spans="8:24" ht="41.5" customHeight="1" x14ac:dyDescent="0.3"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</row>
    <row r="804" spans="8:24" ht="41.5" customHeight="1" x14ac:dyDescent="0.3"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</row>
    <row r="805" spans="8:24" ht="41.5" customHeight="1" x14ac:dyDescent="0.3"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</row>
    <row r="806" spans="8:24" ht="41.5" customHeight="1" x14ac:dyDescent="0.3"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</row>
    <row r="807" spans="8:24" ht="41.5" customHeight="1" x14ac:dyDescent="0.3"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</row>
    <row r="808" spans="8:24" ht="41.5" customHeight="1" x14ac:dyDescent="0.3"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</row>
    <row r="809" spans="8:24" ht="41.5" customHeight="1" x14ac:dyDescent="0.3"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</row>
    <row r="810" spans="8:24" ht="41.5" customHeight="1" x14ac:dyDescent="0.3"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</row>
    <row r="811" spans="8:24" ht="41.5" customHeight="1" x14ac:dyDescent="0.3"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</row>
    <row r="812" spans="8:24" ht="41.5" customHeight="1" x14ac:dyDescent="0.3"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</row>
    <row r="813" spans="8:24" ht="41.5" customHeight="1" x14ac:dyDescent="0.3"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</row>
    <row r="814" spans="8:24" ht="41.5" customHeight="1" x14ac:dyDescent="0.3"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</row>
    <row r="815" spans="8:24" ht="41.5" customHeight="1" x14ac:dyDescent="0.3"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</row>
    <row r="816" spans="8:24" ht="41.5" customHeight="1" x14ac:dyDescent="0.3"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</row>
    <row r="817" spans="8:24" ht="41.5" customHeight="1" x14ac:dyDescent="0.3"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</row>
    <row r="818" spans="8:24" ht="41.5" customHeight="1" x14ac:dyDescent="0.3"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</row>
    <row r="819" spans="8:24" ht="41.5" customHeight="1" x14ac:dyDescent="0.3"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</row>
    <row r="820" spans="8:24" ht="41.5" customHeight="1" x14ac:dyDescent="0.3"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</row>
    <row r="821" spans="8:24" ht="41.5" customHeight="1" x14ac:dyDescent="0.3"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</row>
    <row r="822" spans="8:24" ht="41.5" customHeight="1" x14ac:dyDescent="0.3"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</row>
    <row r="823" spans="8:24" ht="41.5" customHeight="1" x14ac:dyDescent="0.3"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</row>
    <row r="824" spans="8:24" ht="41.5" customHeight="1" x14ac:dyDescent="0.3"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</row>
    <row r="825" spans="8:24" ht="41.5" customHeight="1" x14ac:dyDescent="0.3"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</row>
    <row r="826" spans="8:24" ht="41.5" customHeight="1" x14ac:dyDescent="0.3"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</row>
    <row r="827" spans="8:24" ht="41.5" customHeight="1" x14ac:dyDescent="0.3"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</row>
    <row r="828" spans="8:24" ht="41.5" customHeight="1" x14ac:dyDescent="0.3"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</row>
    <row r="829" spans="8:24" ht="41.5" customHeight="1" x14ac:dyDescent="0.3"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</row>
    <row r="830" spans="8:24" ht="41.5" customHeight="1" x14ac:dyDescent="0.3"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</row>
    <row r="831" spans="8:24" ht="41.5" customHeight="1" x14ac:dyDescent="0.3"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</row>
    <row r="832" spans="8:24" ht="41.5" customHeight="1" x14ac:dyDescent="0.3"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</row>
    <row r="833" spans="8:24" ht="41.5" customHeight="1" x14ac:dyDescent="0.3"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</row>
    <row r="834" spans="8:24" ht="41.5" customHeight="1" x14ac:dyDescent="0.3"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</row>
    <row r="835" spans="8:24" ht="41.5" customHeight="1" x14ac:dyDescent="0.3"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</row>
    <row r="836" spans="8:24" ht="41.5" customHeight="1" x14ac:dyDescent="0.3"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</row>
    <row r="837" spans="8:24" ht="41.5" customHeight="1" x14ac:dyDescent="0.3"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</row>
    <row r="838" spans="8:24" ht="41.5" customHeight="1" x14ac:dyDescent="0.3"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</row>
    <row r="839" spans="8:24" ht="41.5" customHeight="1" x14ac:dyDescent="0.3"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</row>
    <row r="840" spans="8:24" ht="41.5" customHeight="1" x14ac:dyDescent="0.3"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</row>
    <row r="841" spans="8:24" ht="41.5" customHeight="1" x14ac:dyDescent="0.3"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</row>
    <row r="842" spans="8:24" ht="41.5" customHeight="1" x14ac:dyDescent="0.3"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</row>
    <row r="843" spans="8:24" ht="41.5" customHeight="1" x14ac:dyDescent="0.3"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</row>
    <row r="844" spans="8:24" ht="41.5" customHeight="1" x14ac:dyDescent="0.3"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</row>
    <row r="845" spans="8:24" ht="41.5" customHeight="1" x14ac:dyDescent="0.3"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</row>
    <row r="846" spans="8:24" ht="41.5" customHeight="1" x14ac:dyDescent="0.3"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</row>
    <row r="847" spans="8:24" ht="41.5" customHeight="1" x14ac:dyDescent="0.3"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</row>
    <row r="848" spans="8:24" ht="41.5" customHeight="1" x14ac:dyDescent="0.3"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</row>
    <row r="849" spans="8:24" ht="41.5" customHeight="1" x14ac:dyDescent="0.3"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</row>
    <row r="850" spans="8:24" ht="41.5" customHeight="1" x14ac:dyDescent="0.3"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</row>
    <row r="851" spans="8:24" ht="41.5" customHeight="1" x14ac:dyDescent="0.3"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</row>
    <row r="852" spans="8:24" ht="41.5" customHeight="1" x14ac:dyDescent="0.3"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</row>
    <row r="853" spans="8:24" ht="41.5" customHeight="1" x14ac:dyDescent="0.3"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</row>
    <row r="854" spans="8:24" ht="41.5" customHeight="1" x14ac:dyDescent="0.3"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</row>
    <row r="855" spans="8:24" ht="41.5" customHeight="1" x14ac:dyDescent="0.3"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</row>
    <row r="856" spans="8:24" ht="41.5" customHeight="1" x14ac:dyDescent="0.3"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</row>
    <row r="857" spans="8:24" ht="41.5" customHeight="1" x14ac:dyDescent="0.3"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</row>
    <row r="858" spans="8:24" ht="41.5" customHeight="1" x14ac:dyDescent="0.3"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</row>
    <row r="859" spans="8:24" ht="41.5" customHeight="1" x14ac:dyDescent="0.3"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</row>
    <row r="860" spans="8:24" ht="41.5" customHeight="1" x14ac:dyDescent="0.3"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</row>
    <row r="861" spans="8:24" ht="41.5" customHeight="1" x14ac:dyDescent="0.3"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</row>
    <row r="862" spans="8:24" ht="41.5" customHeight="1" x14ac:dyDescent="0.3"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</row>
    <row r="863" spans="8:24" ht="41.5" customHeight="1" x14ac:dyDescent="0.3"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</row>
    <row r="864" spans="8:24" ht="41.5" customHeight="1" x14ac:dyDescent="0.3"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</row>
    <row r="865" spans="8:24" ht="41.5" customHeight="1" x14ac:dyDescent="0.3"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</row>
    <row r="866" spans="8:24" ht="41.5" customHeight="1" x14ac:dyDescent="0.3"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</row>
    <row r="867" spans="8:24" ht="41.5" customHeight="1" x14ac:dyDescent="0.3"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</row>
    <row r="868" spans="8:24" ht="41.5" customHeight="1" x14ac:dyDescent="0.3"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</row>
    <row r="869" spans="8:24" ht="41.5" customHeight="1" x14ac:dyDescent="0.3"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</row>
    <row r="870" spans="8:24" ht="41.5" customHeight="1" x14ac:dyDescent="0.3"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</row>
    <row r="871" spans="8:24" ht="41.5" customHeight="1" x14ac:dyDescent="0.3"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</row>
    <row r="872" spans="8:24" ht="41.5" customHeight="1" x14ac:dyDescent="0.3"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</row>
    <row r="873" spans="8:24" ht="41.5" customHeight="1" x14ac:dyDescent="0.3"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</row>
    <row r="874" spans="8:24" ht="41.5" customHeight="1" x14ac:dyDescent="0.3"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</row>
    <row r="875" spans="8:24" ht="41.5" customHeight="1" x14ac:dyDescent="0.3"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</row>
    <row r="876" spans="8:24" ht="41.5" customHeight="1" x14ac:dyDescent="0.3"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</row>
    <row r="877" spans="8:24" ht="41.5" customHeight="1" x14ac:dyDescent="0.3"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</row>
    <row r="878" spans="8:24" ht="41.5" customHeight="1" x14ac:dyDescent="0.3"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</row>
    <row r="879" spans="8:24" ht="41.5" customHeight="1" x14ac:dyDescent="0.3"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</row>
    <row r="880" spans="8:24" ht="41.5" customHeight="1" x14ac:dyDescent="0.3"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</row>
    <row r="881" spans="8:24" ht="41.5" customHeight="1" x14ac:dyDescent="0.3"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</row>
    <row r="882" spans="8:24" ht="41.5" customHeight="1" x14ac:dyDescent="0.3"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</row>
    <row r="883" spans="8:24" ht="41.5" customHeight="1" x14ac:dyDescent="0.3"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</row>
    <row r="884" spans="8:24" ht="41.5" customHeight="1" x14ac:dyDescent="0.3"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</row>
    <row r="885" spans="8:24" ht="41.5" customHeight="1" x14ac:dyDescent="0.3"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</row>
    <row r="886" spans="8:24" ht="41.5" customHeight="1" x14ac:dyDescent="0.3"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</row>
    <row r="887" spans="8:24" ht="41.5" customHeight="1" x14ac:dyDescent="0.3"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</row>
    <row r="888" spans="8:24" ht="41.5" customHeight="1" x14ac:dyDescent="0.3"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</row>
    <row r="889" spans="8:24" ht="41.5" customHeight="1" x14ac:dyDescent="0.3"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</row>
    <row r="890" spans="8:24" ht="41.5" customHeight="1" x14ac:dyDescent="0.3"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</row>
    <row r="891" spans="8:24" ht="41.5" customHeight="1" x14ac:dyDescent="0.3"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</row>
    <row r="892" spans="8:24" ht="41.5" customHeight="1" x14ac:dyDescent="0.3"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</row>
    <row r="893" spans="8:24" ht="41.5" customHeight="1" x14ac:dyDescent="0.3"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</row>
    <row r="894" spans="8:24" ht="41.5" customHeight="1" x14ac:dyDescent="0.3"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</row>
    <row r="895" spans="8:24" ht="41.5" customHeight="1" x14ac:dyDescent="0.3"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</row>
    <row r="896" spans="8:24" ht="41.5" customHeight="1" x14ac:dyDescent="0.3"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</row>
    <row r="897" spans="8:24" ht="41.5" customHeight="1" x14ac:dyDescent="0.3"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</row>
    <row r="898" spans="8:24" ht="41.5" customHeight="1" x14ac:dyDescent="0.3"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</row>
    <row r="899" spans="8:24" ht="41.5" customHeight="1" x14ac:dyDescent="0.3"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</row>
    <row r="900" spans="8:24" ht="41.5" customHeight="1" x14ac:dyDescent="0.3"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</row>
    <row r="901" spans="8:24" ht="41.5" customHeight="1" x14ac:dyDescent="0.3"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</row>
    <row r="902" spans="8:24" ht="41.5" customHeight="1" x14ac:dyDescent="0.3"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</row>
    <row r="903" spans="8:24" ht="41.5" customHeight="1" x14ac:dyDescent="0.3"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</row>
    <row r="904" spans="8:24" ht="41.5" customHeight="1" x14ac:dyDescent="0.3"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</row>
    <row r="905" spans="8:24" ht="41.5" customHeight="1" x14ac:dyDescent="0.3"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</row>
    <row r="906" spans="8:24" ht="41.5" customHeight="1" x14ac:dyDescent="0.3"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</row>
    <row r="907" spans="8:24" ht="41.5" customHeight="1" x14ac:dyDescent="0.3"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</row>
    <row r="908" spans="8:24" ht="41.5" customHeight="1" x14ac:dyDescent="0.3"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</row>
    <row r="909" spans="8:24" ht="41.5" customHeight="1" x14ac:dyDescent="0.3"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</row>
    <row r="910" spans="8:24" ht="41.5" customHeight="1" x14ac:dyDescent="0.3"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</row>
    <row r="911" spans="8:24" ht="41.5" customHeight="1" x14ac:dyDescent="0.3"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</row>
    <row r="912" spans="8:24" ht="41.5" customHeight="1" x14ac:dyDescent="0.3"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</row>
    <row r="913" spans="8:24" ht="41.5" customHeight="1" x14ac:dyDescent="0.3"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</row>
    <row r="914" spans="8:24" ht="41.5" customHeight="1" x14ac:dyDescent="0.3"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</row>
    <row r="915" spans="8:24" ht="41.5" customHeight="1" x14ac:dyDescent="0.3"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</row>
    <row r="916" spans="8:24" ht="41.5" customHeight="1" x14ac:dyDescent="0.3"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</row>
    <row r="917" spans="8:24" ht="41.5" customHeight="1" x14ac:dyDescent="0.3"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</row>
    <row r="918" spans="8:24" ht="41.5" customHeight="1" x14ac:dyDescent="0.3"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</row>
    <row r="919" spans="8:24" ht="41.5" customHeight="1" x14ac:dyDescent="0.3"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</row>
    <row r="920" spans="8:24" ht="41.5" customHeight="1" x14ac:dyDescent="0.3"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</row>
    <row r="921" spans="8:24" ht="41.5" customHeight="1" x14ac:dyDescent="0.3"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</row>
    <row r="922" spans="8:24" ht="41.5" customHeight="1" x14ac:dyDescent="0.3"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</row>
    <row r="923" spans="8:24" ht="41.5" customHeight="1" x14ac:dyDescent="0.3"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</row>
    <row r="924" spans="8:24" ht="41.5" customHeight="1" x14ac:dyDescent="0.3"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</row>
    <row r="925" spans="8:24" ht="41.5" customHeight="1" x14ac:dyDescent="0.3"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</row>
    <row r="926" spans="8:24" ht="41.5" customHeight="1" x14ac:dyDescent="0.3"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</row>
    <row r="927" spans="8:24" ht="41.5" customHeight="1" x14ac:dyDescent="0.3"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</row>
    <row r="928" spans="8:24" ht="41.5" customHeight="1" x14ac:dyDescent="0.3"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</row>
    <row r="929" spans="8:24" ht="41.5" customHeight="1" x14ac:dyDescent="0.3"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</row>
    <row r="930" spans="8:24" ht="41.5" customHeight="1" x14ac:dyDescent="0.3"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</row>
    <row r="931" spans="8:24" ht="41.5" customHeight="1" x14ac:dyDescent="0.3"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</row>
    <row r="932" spans="8:24" ht="41.5" customHeight="1" x14ac:dyDescent="0.3"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</row>
    <row r="933" spans="8:24" ht="41.5" customHeight="1" x14ac:dyDescent="0.3"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</row>
    <row r="934" spans="8:24" ht="41.5" customHeight="1" x14ac:dyDescent="0.3"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</row>
    <row r="935" spans="8:24" ht="41.5" customHeight="1" x14ac:dyDescent="0.3"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</row>
    <row r="936" spans="8:24" ht="41.5" customHeight="1" x14ac:dyDescent="0.3"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</row>
    <row r="937" spans="8:24" ht="41.5" customHeight="1" x14ac:dyDescent="0.3"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</row>
    <row r="938" spans="8:24" ht="41.5" customHeight="1" x14ac:dyDescent="0.3"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</row>
    <row r="939" spans="8:24" ht="41.5" customHeight="1" x14ac:dyDescent="0.3"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</row>
    <row r="940" spans="8:24" ht="41.5" customHeight="1" x14ac:dyDescent="0.3"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</row>
    <row r="941" spans="8:24" ht="41.5" customHeight="1" x14ac:dyDescent="0.3"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</row>
    <row r="942" spans="8:24" ht="41.5" customHeight="1" x14ac:dyDescent="0.3"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</row>
    <row r="943" spans="8:24" ht="41.5" customHeight="1" x14ac:dyDescent="0.3"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</row>
    <row r="944" spans="8:24" ht="41.5" customHeight="1" x14ac:dyDescent="0.3"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</row>
    <row r="945" spans="8:24" ht="41.5" customHeight="1" x14ac:dyDescent="0.3"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</row>
    <row r="946" spans="8:24" ht="41.5" customHeight="1" x14ac:dyDescent="0.3"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</row>
    <row r="947" spans="8:24" ht="41.5" customHeight="1" x14ac:dyDescent="0.3"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</row>
    <row r="948" spans="8:24" ht="41.5" customHeight="1" x14ac:dyDescent="0.3"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</row>
    <row r="949" spans="8:24" ht="41.5" customHeight="1" x14ac:dyDescent="0.3"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</row>
    <row r="950" spans="8:24" ht="41.5" customHeight="1" x14ac:dyDescent="0.3"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</row>
    <row r="951" spans="8:24" ht="41.5" customHeight="1" x14ac:dyDescent="0.3"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</row>
    <row r="952" spans="8:24" ht="41.5" customHeight="1" x14ac:dyDescent="0.3"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</row>
    <row r="953" spans="8:24" ht="41.5" customHeight="1" x14ac:dyDescent="0.3"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</row>
    <row r="954" spans="8:24" ht="41.5" customHeight="1" x14ac:dyDescent="0.3"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</row>
  </sheetData>
  <mergeCells count="10">
    <mergeCell ref="A6:A7"/>
    <mergeCell ref="A8:A9"/>
    <mergeCell ref="A10:A11"/>
    <mergeCell ref="A12:A13"/>
    <mergeCell ref="A1:D1"/>
    <mergeCell ref="A2:D2"/>
    <mergeCell ref="A3:D3"/>
    <mergeCell ref="A4:A5"/>
    <mergeCell ref="B4:B5"/>
    <mergeCell ref="C4:D4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8"/>
  <sheetViews>
    <sheetView topLeftCell="A13" zoomScale="90" zoomScaleNormal="90" workbookViewId="0">
      <selection activeCell="A122" sqref="A122:XFD125"/>
    </sheetView>
  </sheetViews>
  <sheetFormatPr defaultColWidth="8.4140625" defaultRowHeight="18" customHeight="1" x14ac:dyDescent="0.3"/>
  <cols>
    <col min="1" max="1" width="4.1640625" style="159" customWidth="1"/>
    <col min="2" max="2" width="5.58203125" style="159" customWidth="1"/>
    <col min="3" max="3" width="20.58203125" style="159" customWidth="1"/>
    <col min="4" max="6" width="4.25" style="159" customWidth="1"/>
    <col min="7" max="9" width="5.58203125" style="193" customWidth="1"/>
    <col min="10" max="10" width="5.6640625" style="193" customWidth="1"/>
    <col min="11" max="11" width="5.1640625" style="193" customWidth="1"/>
    <col min="12" max="12" width="6.75" style="193" customWidth="1"/>
    <col min="13" max="13" width="7.33203125" style="194" customWidth="1"/>
    <col min="14" max="14" width="8.08203125" style="258" customWidth="1"/>
    <col min="15" max="15" width="5.08203125" style="159" customWidth="1"/>
    <col min="16" max="16" width="5.9140625" style="194" customWidth="1"/>
    <col min="17" max="17" width="5.1640625" style="240" customWidth="1"/>
    <col min="18" max="18" width="6.75" style="170" customWidth="1"/>
    <col min="19" max="19" width="5.5" style="240" customWidth="1"/>
    <col min="20" max="20" width="6.83203125" style="170" customWidth="1"/>
    <col min="21" max="21" width="5.58203125" style="240" customWidth="1"/>
    <col min="22" max="22" width="7.5" style="170" customWidth="1"/>
    <col min="23" max="16384" width="8.4140625" style="159"/>
  </cols>
  <sheetData>
    <row r="1" spans="1:45" s="150" customFormat="1" ht="21.5" customHeight="1" x14ac:dyDescent="0.3">
      <c r="A1" s="385" t="s">
        <v>1229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</row>
    <row r="2" spans="1:45" s="151" customFormat="1" ht="18" customHeight="1" x14ac:dyDescent="0.3">
      <c r="A2" s="386" t="s">
        <v>1230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</row>
    <row r="3" spans="1:45" s="151" customFormat="1" ht="18" customHeight="1" x14ac:dyDescent="0.3">
      <c r="A3" s="387" t="s">
        <v>12</v>
      </c>
      <c r="B3" s="152" t="s">
        <v>681</v>
      </c>
      <c r="C3" s="390" t="s">
        <v>1244</v>
      </c>
      <c r="D3" s="152" t="s">
        <v>1231</v>
      </c>
      <c r="E3" s="152" t="s">
        <v>1232</v>
      </c>
      <c r="F3" s="152" t="s">
        <v>1221</v>
      </c>
      <c r="G3" s="393" t="s">
        <v>1233</v>
      </c>
      <c r="H3" s="393"/>
      <c r="I3" s="393"/>
      <c r="J3" s="153" t="s">
        <v>1234</v>
      </c>
      <c r="K3" s="153" t="s">
        <v>1235</v>
      </c>
      <c r="L3" s="153" t="s">
        <v>1236</v>
      </c>
      <c r="M3" s="154" t="s">
        <v>1237</v>
      </c>
      <c r="N3" s="269" t="s">
        <v>1238</v>
      </c>
      <c r="O3" s="384" t="s">
        <v>1239</v>
      </c>
      <c r="P3" s="382"/>
      <c r="Q3" s="381" t="s">
        <v>1240</v>
      </c>
      <c r="R3" s="382"/>
      <c r="S3" s="381" t="s">
        <v>1241</v>
      </c>
      <c r="T3" s="382"/>
      <c r="U3" s="381" t="s">
        <v>1242</v>
      </c>
      <c r="V3" s="382"/>
    </row>
    <row r="4" spans="1:45" s="151" customFormat="1" ht="18" customHeight="1" x14ac:dyDescent="0.3">
      <c r="A4" s="388"/>
      <c r="B4" s="155" t="s">
        <v>1243</v>
      </c>
      <c r="C4" s="391"/>
      <c r="D4" s="155" t="s">
        <v>1245</v>
      </c>
      <c r="E4" s="155" t="s">
        <v>1246</v>
      </c>
      <c r="F4" s="155" t="s">
        <v>1246</v>
      </c>
      <c r="G4" s="383" t="s">
        <v>1247</v>
      </c>
      <c r="H4" s="383"/>
      <c r="I4" s="383"/>
      <c r="J4" s="273" t="s">
        <v>1248</v>
      </c>
      <c r="K4" s="273" t="s">
        <v>1249</v>
      </c>
      <c r="L4" s="273" t="s">
        <v>1250</v>
      </c>
      <c r="M4" s="266" t="s">
        <v>1251</v>
      </c>
      <c r="N4" s="270" t="s">
        <v>1252</v>
      </c>
      <c r="O4" s="384" t="s">
        <v>1580</v>
      </c>
      <c r="P4" s="382"/>
      <c r="Q4" s="381" t="s">
        <v>1581</v>
      </c>
      <c r="R4" s="382"/>
      <c r="S4" s="381" t="s">
        <v>1582</v>
      </c>
      <c r="T4" s="382"/>
      <c r="U4" s="381" t="s">
        <v>1583</v>
      </c>
      <c r="V4" s="382"/>
    </row>
    <row r="5" spans="1:45" s="151" customFormat="1" ht="18" customHeight="1" x14ac:dyDescent="0.3">
      <c r="A5" s="389"/>
      <c r="B5" s="156"/>
      <c r="C5" s="392"/>
      <c r="D5" s="156"/>
      <c r="E5" s="156"/>
      <c r="F5" s="156"/>
      <c r="G5" s="267">
        <v>2561</v>
      </c>
      <c r="H5" s="158">
        <v>2562</v>
      </c>
      <c r="I5" s="268">
        <v>2563</v>
      </c>
      <c r="J5" s="158">
        <v>2564</v>
      </c>
      <c r="K5" s="158" t="s">
        <v>1253</v>
      </c>
      <c r="L5" s="158">
        <f>I5+1</f>
        <v>2564</v>
      </c>
      <c r="M5" s="157" t="s">
        <v>1221</v>
      </c>
      <c r="N5" s="271"/>
      <c r="O5" s="265" t="s">
        <v>28</v>
      </c>
      <c r="P5" s="157" t="s">
        <v>1254</v>
      </c>
      <c r="Q5" s="156" t="s">
        <v>28</v>
      </c>
      <c r="R5" s="157" t="s">
        <v>1254</v>
      </c>
      <c r="S5" s="156" t="s">
        <v>28</v>
      </c>
      <c r="T5" s="157" t="s">
        <v>1254</v>
      </c>
      <c r="U5" s="156" t="s">
        <v>28</v>
      </c>
      <c r="V5" s="157" t="s">
        <v>1254</v>
      </c>
    </row>
    <row r="6" spans="1:45" ht="18" customHeight="1" x14ac:dyDescent="0.3">
      <c r="A6" s="173"/>
      <c r="B6" s="264"/>
      <c r="C6" s="160" t="s">
        <v>1255</v>
      </c>
      <c r="D6" s="172"/>
      <c r="E6" s="172"/>
      <c r="F6" s="172"/>
      <c r="G6" s="163"/>
      <c r="H6" s="163"/>
      <c r="I6" s="163"/>
      <c r="J6" s="272"/>
      <c r="K6" s="272"/>
      <c r="L6" s="272"/>
      <c r="M6" s="172"/>
      <c r="N6" s="172"/>
      <c r="O6" s="160"/>
      <c r="P6" s="160"/>
      <c r="Q6" s="160"/>
      <c r="R6" s="160"/>
      <c r="S6" s="160"/>
      <c r="T6" s="160"/>
      <c r="U6" s="160"/>
      <c r="V6" s="160"/>
    </row>
    <row r="7" spans="1:45" ht="18" customHeight="1" x14ac:dyDescent="0.3">
      <c r="A7" s="173">
        <v>1</v>
      </c>
      <c r="B7" s="120" t="s">
        <v>1256</v>
      </c>
      <c r="C7" s="259" t="s">
        <v>1257</v>
      </c>
      <c r="D7" s="160" t="s">
        <v>70</v>
      </c>
      <c r="E7" s="160">
        <v>100</v>
      </c>
      <c r="F7" s="160" t="s">
        <v>1258</v>
      </c>
      <c r="G7" s="162">
        <v>1000</v>
      </c>
      <c r="H7" s="163">
        <v>1500</v>
      </c>
      <c r="I7" s="164">
        <v>1500</v>
      </c>
      <c r="J7" s="163">
        <v>2000</v>
      </c>
      <c r="K7" s="163">
        <v>500</v>
      </c>
      <c r="L7" s="165">
        <f>J7-K7</f>
        <v>1500</v>
      </c>
      <c r="M7" s="166">
        <v>2.8</v>
      </c>
      <c r="N7" s="163">
        <f>M7*L7</f>
        <v>4200</v>
      </c>
      <c r="O7" s="160">
        <v>500</v>
      </c>
      <c r="P7" s="163">
        <f>O7*M7</f>
        <v>1400</v>
      </c>
      <c r="Q7" s="160">
        <v>200</v>
      </c>
      <c r="R7" s="163">
        <f>Q7*M7</f>
        <v>560</v>
      </c>
      <c r="S7" s="160">
        <v>300</v>
      </c>
      <c r="T7" s="163">
        <f>S7*M7</f>
        <v>840</v>
      </c>
      <c r="U7" s="160">
        <v>500</v>
      </c>
      <c r="V7" s="163">
        <f>U7*M7</f>
        <v>1400</v>
      </c>
    </row>
    <row r="8" spans="1:45" ht="18" customHeight="1" x14ac:dyDescent="0.3">
      <c r="A8" s="173">
        <v>2</v>
      </c>
      <c r="B8" s="120" t="s">
        <v>1259</v>
      </c>
      <c r="C8" s="259" t="s">
        <v>1260</v>
      </c>
      <c r="D8" s="160" t="s">
        <v>70</v>
      </c>
      <c r="E8" s="160">
        <v>100</v>
      </c>
      <c r="F8" s="160" t="s">
        <v>1258</v>
      </c>
      <c r="G8" s="162">
        <v>6000</v>
      </c>
      <c r="H8" s="163">
        <v>7000</v>
      </c>
      <c r="I8" s="164">
        <v>8000</v>
      </c>
      <c r="J8" s="163">
        <v>10000</v>
      </c>
      <c r="K8" s="163">
        <v>3000</v>
      </c>
      <c r="L8" s="165">
        <f>J8-K8</f>
        <v>7000</v>
      </c>
      <c r="M8" s="166">
        <v>2.2999999999999998</v>
      </c>
      <c r="N8" s="163">
        <f t="shared" ref="N8:N106" si="0">M8*L8</f>
        <v>16099.999999999998</v>
      </c>
      <c r="O8" s="160">
        <v>1500</v>
      </c>
      <c r="P8" s="163">
        <f t="shared" ref="P8:P106" si="1">O8*M8</f>
        <v>3449.9999999999995</v>
      </c>
      <c r="Q8" s="160">
        <v>2000</v>
      </c>
      <c r="R8" s="163">
        <f t="shared" ref="R8:R106" si="2">Q8*M8</f>
        <v>4600</v>
      </c>
      <c r="S8" s="160">
        <v>2000</v>
      </c>
      <c r="T8" s="163">
        <f t="shared" ref="T8:T106" si="3">S8*M8</f>
        <v>4600</v>
      </c>
      <c r="U8" s="160">
        <v>1500</v>
      </c>
      <c r="V8" s="163">
        <f t="shared" ref="V8:V106" si="4">U8*M8</f>
        <v>3449.9999999999995</v>
      </c>
    </row>
    <row r="9" spans="1:45" ht="18" customHeight="1" x14ac:dyDescent="0.3">
      <c r="A9" s="173">
        <v>3</v>
      </c>
      <c r="B9" s="120" t="s">
        <v>1261</v>
      </c>
      <c r="C9" s="259" t="s">
        <v>1262</v>
      </c>
      <c r="D9" s="160" t="s">
        <v>70</v>
      </c>
      <c r="E9" s="160">
        <v>100</v>
      </c>
      <c r="F9" s="160" t="s">
        <v>1258</v>
      </c>
      <c r="G9" s="162">
        <v>3000</v>
      </c>
      <c r="H9" s="163">
        <v>3500</v>
      </c>
      <c r="I9" s="164">
        <v>5000</v>
      </c>
      <c r="J9" s="163">
        <v>5000</v>
      </c>
      <c r="K9" s="163">
        <v>2000</v>
      </c>
      <c r="L9" s="165">
        <f t="shared" ref="L9:L12" si="5">J9-K9</f>
        <v>3000</v>
      </c>
      <c r="M9" s="166">
        <v>2.2999999999999998</v>
      </c>
      <c r="N9" s="163">
        <f t="shared" si="0"/>
        <v>6899.9999999999991</v>
      </c>
      <c r="O9" s="160">
        <v>0</v>
      </c>
      <c r="P9" s="163">
        <f t="shared" si="1"/>
        <v>0</v>
      </c>
      <c r="Q9" s="160">
        <v>1000</v>
      </c>
      <c r="R9" s="163">
        <f t="shared" si="2"/>
        <v>2300</v>
      </c>
      <c r="S9" s="160">
        <v>1000</v>
      </c>
      <c r="T9" s="163">
        <f t="shared" si="3"/>
        <v>2300</v>
      </c>
      <c r="U9" s="160">
        <v>1000</v>
      </c>
      <c r="V9" s="163">
        <f t="shared" si="4"/>
        <v>2300</v>
      </c>
    </row>
    <row r="10" spans="1:45" ht="18" customHeight="1" x14ac:dyDescent="0.3">
      <c r="A10" s="173">
        <v>4</v>
      </c>
      <c r="B10" s="120" t="s">
        <v>1263</v>
      </c>
      <c r="C10" s="259" t="s">
        <v>1264</v>
      </c>
      <c r="D10" s="160" t="s">
        <v>70</v>
      </c>
      <c r="E10" s="160">
        <v>100</v>
      </c>
      <c r="F10" s="160" t="s">
        <v>1258</v>
      </c>
      <c r="G10" s="162">
        <v>1500</v>
      </c>
      <c r="H10" s="163">
        <v>1500</v>
      </c>
      <c r="I10" s="164">
        <v>2000</v>
      </c>
      <c r="J10" s="163">
        <v>2500</v>
      </c>
      <c r="K10" s="163">
        <v>500</v>
      </c>
      <c r="L10" s="165">
        <f t="shared" si="5"/>
        <v>2000</v>
      </c>
      <c r="M10" s="166">
        <v>2.2999999999999998</v>
      </c>
      <c r="N10" s="163">
        <f t="shared" si="0"/>
        <v>4600</v>
      </c>
      <c r="O10" s="160">
        <v>500</v>
      </c>
      <c r="P10" s="163">
        <f t="shared" si="1"/>
        <v>1150</v>
      </c>
      <c r="Q10" s="160">
        <v>500</v>
      </c>
      <c r="R10" s="163">
        <f t="shared" si="2"/>
        <v>1150</v>
      </c>
      <c r="S10" s="160">
        <v>500</v>
      </c>
      <c r="T10" s="163">
        <f t="shared" si="3"/>
        <v>1150</v>
      </c>
      <c r="U10" s="160">
        <v>500</v>
      </c>
      <c r="V10" s="163">
        <f t="shared" si="4"/>
        <v>1150</v>
      </c>
    </row>
    <row r="11" spans="1:45" ht="18" customHeight="1" x14ac:dyDescent="0.3">
      <c r="A11" s="173">
        <v>5</v>
      </c>
      <c r="B11" s="120" t="s">
        <v>1265</v>
      </c>
      <c r="C11" s="259" t="s">
        <v>1266</v>
      </c>
      <c r="D11" s="160" t="s">
        <v>70</v>
      </c>
      <c r="E11" s="160">
        <v>100</v>
      </c>
      <c r="F11" s="160" t="s">
        <v>1258</v>
      </c>
      <c r="G11" s="162">
        <v>3500</v>
      </c>
      <c r="H11" s="163">
        <v>4500</v>
      </c>
      <c r="I11" s="164">
        <v>5000</v>
      </c>
      <c r="J11" s="163">
        <v>5000</v>
      </c>
      <c r="K11" s="163">
        <v>1000</v>
      </c>
      <c r="L11" s="165">
        <f t="shared" si="5"/>
        <v>4000</v>
      </c>
      <c r="M11" s="166">
        <v>2.2999999999999998</v>
      </c>
      <c r="N11" s="163">
        <f t="shared" si="0"/>
        <v>9200</v>
      </c>
      <c r="O11" s="160">
        <v>1000</v>
      </c>
      <c r="P11" s="163">
        <f t="shared" si="1"/>
        <v>2300</v>
      </c>
      <c r="Q11" s="160">
        <v>1000</v>
      </c>
      <c r="R11" s="163">
        <f t="shared" si="2"/>
        <v>2300</v>
      </c>
      <c r="S11" s="160">
        <v>1000</v>
      </c>
      <c r="T11" s="163">
        <f t="shared" si="3"/>
        <v>2300</v>
      </c>
      <c r="U11" s="160">
        <v>1000</v>
      </c>
      <c r="V11" s="163">
        <f t="shared" si="4"/>
        <v>2300</v>
      </c>
    </row>
    <row r="12" spans="1:45" ht="18" customHeight="1" x14ac:dyDescent="0.3">
      <c r="A12" s="173">
        <v>6</v>
      </c>
      <c r="B12" s="120" t="s">
        <v>1267</v>
      </c>
      <c r="C12" s="259" t="s">
        <v>1268</v>
      </c>
      <c r="D12" s="160" t="s">
        <v>70</v>
      </c>
      <c r="E12" s="160">
        <v>100</v>
      </c>
      <c r="F12" s="160" t="s">
        <v>1258</v>
      </c>
      <c r="G12" s="162">
        <v>1000</v>
      </c>
      <c r="H12" s="163">
        <v>1000</v>
      </c>
      <c r="I12" s="164">
        <v>0</v>
      </c>
      <c r="J12" s="163">
        <v>1000</v>
      </c>
      <c r="K12" s="163">
        <v>0</v>
      </c>
      <c r="L12" s="165">
        <f t="shared" si="5"/>
        <v>1000</v>
      </c>
      <c r="M12" s="166">
        <v>1.8</v>
      </c>
      <c r="N12" s="163">
        <f t="shared" si="0"/>
        <v>1800</v>
      </c>
      <c r="O12" s="160">
        <v>0</v>
      </c>
      <c r="P12" s="163">
        <f t="shared" si="1"/>
        <v>0</v>
      </c>
      <c r="Q12" s="160">
        <v>1000</v>
      </c>
      <c r="R12" s="163">
        <f t="shared" si="2"/>
        <v>1800</v>
      </c>
      <c r="S12" s="160">
        <v>0</v>
      </c>
      <c r="T12" s="163">
        <f t="shared" si="3"/>
        <v>0</v>
      </c>
      <c r="U12" s="160">
        <v>0</v>
      </c>
      <c r="V12" s="163">
        <f t="shared" si="4"/>
        <v>0</v>
      </c>
    </row>
    <row r="13" spans="1:45" ht="18" customHeight="1" x14ac:dyDescent="0.3">
      <c r="A13" s="173">
        <v>7</v>
      </c>
      <c r="B13" s="120" t="s">
        <v>1269</v>
      </c>
      <c r="C13" s="259" t="s">
        <v>1270</v>
      </c>
      <c r="D13" s="160" t="s">
        <v>70</v>
      </c>
      <c r="E13" s="160">
        <v>100</v>
      </c>
      <c r="F13" s="160" t="s">
        <v>1258</v>
      </c>
      <c r="G13" s="162">
        <v>500</v>
      </c>
      <c r="H13" s="163">
        <v>500</v>
      </c>
      <c r="I13" s="164">
        <v>0</v>
      </c>
      <c r="J13" s="163">
        <v>500</v>
      </c>
      <c r="K13" s="163">
        <v>0</v>
      </c>
      <c r="L13" s="165">
        <f>J13-K13</f>
        <v>500</v>
      </c>
      <c r="M13" s="166">
        <v>1.6</v>
      </c>
      <c r="N13" s="163">
        <f t="shared" si="0"/>
        <v>800</v>
      </c>
      <c r="O13" s="160">
        <v>0</v>
      </c>
      <c r="P13" s="163">
        <f t="shared" si="1"/>
        <v>0</v>
      </c>
      <c r="Q13" s="160">
        <v>500</v>
      </c>
      <c r="R13" s="163">
        <f t="shared" si="2"/>
        <v>800</v>
      </c>
      <c r="S13" s="160">
        <v>0</v>
      </c>
      <c r="T13" s="163">
        <f t="shared" si="3"/>
        <v>0</v>
      </c>
      <c r="U13" s="160">
        <v>0</v>
      </c>
      <c r="V13" s="163">
        <f t="shared" si="4"/>
        <v>0</v>
      </c>
    </row>
    <row r="14" spans="1:45" ht="18" customHeight="1" x14ac:dyDescent="0.3">
      <c r="A14" s="173">
        <v>8</v>
      </c>
      <c r="B14" s="120" t="s">
        <v>1271</v>
      </c>
      <c r="C14" s="259" t="s">
        <v>1272</v>
      </c>
      <c r="D14" s="160" t="s">
        <v>70</v>
      </c>
      <c r="E14" s="160">
        <v>10</v>
      </c>
      <c r="F14" s="160" t="s">
        <v>1258</v>
      </c>
      <c r="G14" s="162">
        <v>20</v>
      </c>
      <c r="H14" s="163">
        <v>20</v>
      </c>
      <c r="I14" s="164">
        <v>20</v>
      </c>
      <c r="J14" s="163">
        <v>30</v>
      </c>
      <c r="K14" s="163">
        <v>10</v>
      </c>
      <c r="L14" s="165">
        <f>J14-K14</f>
        <v>20</v>
      </c>
      <c r="M14" s="166">
        <v>570</v>
      </c>
      <c r="N14" s="163">
        <f t="shared" si="0"/>
        <v>11400</v>
      </c>
      <c r="O14" s="160">
        <v>5</v>
      </c>
      <c r="P14" s="163">
        <f t="shared" si="1"/>
        <v>2850</v>
      </c>
      <c r="Q14" s="160">
        <v>5</v>
      </c>
      <c r="R14" s="163">
        <f t="shared" si="2"/>
        <v>2850</v>
      </c>
      <c r="S14" s="160">
        <v>5</v>
      </c>
      <c r="T14" s="163">
        <f t="shared" si="3"/>
        <v>2850</v>
      </c>
      <c r="U14" s="160">
        <v>5</v>
      </c>
      <c r="V14" s="163">
        <f t="shared" si="4"/>
        <v>2850</v>
      </c>
    </row>
    <row r="15" spans="1:45" ht="18" customHeight="1" x14ac:dyDescent="0.3">
      <c r="A15" s="173">
        <v>9</v>
      </c>
      <c r="B15" s="120" t="s">
        <v>1273</v>
      </c>
      <c r="C15" s="259" t="s">
        <v>1274</v>
      </c>
      <c r="D15" s="160" t="s">
        <v>1275</v>
      </c>
      <c r="E15" s="160">
        <v>10</v>
      </c>
      <c r="F15" s="160" t="s">
        <v>1258</v>
      </c>
      <c r="G15" s="162">
        <v>15</v>
      </c>
      <c r="H15" s="163">
        <v>20</v>
      </c>
      <c r="I15" s="164">
        <v>20</v>
      </c>
      <c r="J15" s="163">
        <v>10</v>
      </c>
      <c r="K15" s="163">
        <v>5</v>
      </c>
      <c r="L15" s="165">
        <f t="shared" ref="L15" si="6">J15-K15</f>
        <v>5</v>
      </c>
      <c r="M15" s="166">
        <v>380</v>
      </c>
      <c r="N15" s="163">
        <f t="shared" si="0"/>
        <v>1900</v>
      </c>
      <c r="O15" s="160">
        <v>2</v>
      </c>
      <c r="P15" s="163">
        <f t="shared" si="1"/>
        <v>760</v>
      </c>
      <c r="Q15" s="160">
        <v>1</v>
      </c>
      <c r="R15" s="163">
        <f t="shared" si="2"/>
        <v>380</v>
      </c>
      <c r="S15" s="160">
        <v>1</v>
      </c>
      <c r="T15" s="163">
        <f t="shared" si="3"/>
        <v>380</v>
      </c>
      <c r="U15" s="160">
        <v>1</v>
      </c>
      <c r="V15" s="163">
        <f t="shared" si="4"/>
        <v>380</v>
      </c>
    </row>
    <row r="16" spans="1:45" ht="18" customHeight="1" x14ac:dyDescent="0.3">
      <c r="A16" s="173">
        <v>10</v>
      </c>
      <c r="B16" s="120" t="s">
        <v>1276</v>
      </c>
      <c r="C16" s="259" t="s">
        <v>1277</v>
      </c>
      <c r="D16" s="160" t="s">
        <v>49</v>
      </c>
      <c r="E16" s="160">
        <v>1</v>
      </c>
      <c r="F16" s="160" t="s">
        <v>1258</v>
      </c>
      <c r="G16" s="162">
        <v>1</v>
      </c>
      <c r="H16" s="163">
        <v>1</v>
      </c>
      <c r="I16" s="164">
        <v>2</v>
      </c>
      <c r="J16" s="163">
        <v>1</v>
      </c>
      <c r="K16" s="163">
        <v>0</v>
      </c>
      <c r="L16" s="165">
        <f>J16-K16</f>
        <v>1</v>
      </c>
      <c r="M16" s="166">
        <v>2200</v>
      </c>
      <c r="N16" s="163">
        <f t="shared" si="0"/>
        <v>2200</v>
      </c>
      <c r="O16" s="160">
        <v>0</v>
      </c>
      <c r="P16" s="163">
        <f t="shared" si="1"/>
        <v>0</v>
      </c>
      <c r="Q16" s="160">
        <v>0</v>
      </c>
      <c r="R16" s="163">
        <f t="shared" si="2"/>
        <v>0</v>
      </c>
      <c r="S16" s="160">
        <v>1</v>
      </c>
      <c r="T16" s="163">
        <f t="shared" si="3"/>
        <v>2200</v>
      </c>
      <c r="U16" s="160">
        <v>0</v>
      </c>
      <c r="V16" s="163">
        <f t="shared" si="4"/>
        <v>0</v>
      </c>
    </row>
    <row r="17" spans="1:22" ht="18" customHeight="1" x14ac:dyDescent="0.3">
      <c r="A17" s="173">
        <v>11</v>
      </c>
      <c r="B17" s="120" t="s">
        <v>1278</v>
      </c>
      <c r="C17" s="259" t="s">
        <v>1279</v>
      </c>
      <c r="D17" s="167" t="s">
        <v>1258</v>
      </c>
      <c r="E17" s="160">
        <v>1</v>
      </c>
      <c r="F17" s="160" t="s">
        <v>1258</v>
      </c>
      <c r="G17" s="162">
        <v>5</v>
      </c>
      <c r="H17" s="163">
        <v>5</v>
      </c>
      <c r="I17" s="164">
        <v>5</v>
      </c>
      <c r="J17" s="163">
        <v>5</v>
      </c>
      <c r="K17" s="163">
        <v>0</v>
      </c>
      <c r="L17" s="165">
        <f>J17-K17</f>
        <v>5</v>
      </c>
      <c r="M17" s="166">
        <v>34</v>
      </c>
      <c r="N17" s="163">
        <f t="shared" si="0"/>
        <v>170</v>
      </c>
      <c r="O17" s="160">
        <v>1</v>
      </c>
      <c r="P17" s="163">
        <f t="shared" si="1"/>
        <v>34</v>
      </c>
      <c r="Q17" s="160">
        <v>1</v>
      </c>
      <c r="R17" s="163">
        <f t="shared" si="2"/>
        <v>34</v>
      </c>
      <c r="S17" s="160">
        <v>2</v>
      </c>
      <c r="T17" s="163">
        <f t="shared" si="3"/>
        <v>68</v>
      </c>
      <c r="U17" s="160">
        <v>1</v>
      </c>
      <c r="V17" s="163">
        <f t="shared" si="4"/>
        <v>34</v>
      </c>
    </row>
    <row r="18" spans="1:22" ht="18" customHeight="1" x14ac:dyDescent="0.3">
      <c r="A18" s="173">
        <v>12</v>
      </c>
      <c r="B18" s="120" t="s">
        <v>1280</v>
      </c>
      <c r="C18" s="259" t="s">
        <v>1281</v>
      </c>
      <c r="D18" s="167" t="s">
        <v>445</v>
      </c>
      <c r="E18" s="160">
        <v>1</v>
      </c>
      <c r="F18" s="160" t="s">
        <v>1258</v>
      </c>
      <c r="G18" s="162">
        <v>5</v>
      </c>
      <c r="H18" s="163">
        <v>5</v>
      </c>
      <c r="I18" s="164">
        <v>5</v>
      </c>
      <c r="J18" s="163">
        <v>5</v>
      </c>
      <c r="K18" s="163">
        <v>1</v>
      </c>
      <c r="L18" s="165">
        <f t="shared" ref="L18:L19" si="7">J18-K18</f>
        <v>4</v>
      </c>
      <c r="M18" s="166">
        <v>890</v>
      </c>
      <c r="N18" s="163">
        <f t="shared" si="0"/>
        <v>3560</v>
      </c>
      <c r="O18" s="160">
        <v>1</v>
      </c>
      <c r="P18" s="163">
        <f t="shared" si="1"/>
        <v>890</v>
      </c>
      <c r="Q18" s="160">
        <v>1</v>
      </c>
      <c r="R18" s="163">
        <f t="shared" si="2"/>
        <v>890</v>
      </c>
      <c r="S18" s="160">
        <v>1</v>
      </c>
      <c r="T18" s="163">
        <f t="shared" si="3"/>
        <v>890</v>
      </c>
      <c r="U18" s="160">
        <v>1</v>
      </c>
      <c r="V18" s="163">
        <f t="shared" si="4"/>
        <v>890</v>
      </c>
    </row>
    <row r="19" spans="1:22" ht="18" customHeight="1" x14ac:dyDescent="0.3">
      <c r="A19" s="173">
        <v>13</v>
      </c>
      <c r="B19" s="120" t="s">
        <v>1282</v>
      </c>
      <c r="C19" s="259" t="s">
        <v>1283</v>
      </c>
      <c r="D19" s="160" t="s">
        <v>438</v>
      </c>
      <c r="E19" s="160">
        <v>1</v>
      </c>
      <c r="F19" s="160" t="s">
        <v>1258</v>
      </c>
      <c r="G19" s="162">
        <v>0</v>
      </c>
      <c r="H19" s="163">
        <v>100</v>
      </c>
      <c r="I19" s="164">
        <v>150</v>
      </c>
      <c r="J19" s="163">
        <v>200</v>
      </c>
      <c r="K19" s="163">
        <v>50</v>
      </c>
      <c r="L19" s="165">
        <f t="shared" si="7"/>
        <v>150</v>
      </c>
      <c r="M19" s="166">
        <v>47</v>
      </c>
      <c r="N19" s="163">
        <f t="shared" si="0"/>
        <v>7050</v>
      </c>
      <c r="O19" s="160">
        <v>0</v>
      </c>
      <c r="P19" s="163">
        <f t="shared" si="1"/>
        <v>0</v>
      </c>
      <c r="Q19" s="160">
        <v>50</v>
      </c>
      <c r="R19" s="163">
        <f t="shared" si="2"/>
        <v>2350</v>
      </c>
      <c r="S19" s="160">
        <v>50</v>
      </c>
      <c r="T19" s="163">
        <f t="shared" si="3"/>
        <v>2350</v>
      </c>
      <c r="U19" s="160">
        <v>50</v>
      </c>
      <c r="V19" s="163">
        <f t="shared" si="4"/>
        <v>2350</v>
      </c>
    </row>
    <row r="20" spans="1:22" ht="18" customHeight="1" x14ac:dyDescent="0.3">
      <c r="A20" s="173">
        <v>14</v>
      </c>
      <c r="B20" s="120" t="s">
        <v>1284</v>
      </c>
      <c r="C20" s="259" t="s">
        <v>1285</v>
      </c>
      <c r="D20" s="160" t="s">
        <v>424</v>
      </c>
      <c r="E20" s="160">
        <v>1</v>
      </c>
      <c r="F20" s="160" t="s">
        <v>1258</v>
      </c>
      <c r="G20" s="162">
        <v>100</v>
      </c>
      <c r="H20" s="163">
        <v>100</v>
      </c>
      <c r="I20" s="164">
        <v>150</v>
      </c>
      <c r="J20" s="163">
        <v>150</v>
      </c>
      <c r="K20" s="163">
        <v>0</v>
      </c>
      <c r="L20" s="165">
        <f>J20-K20</f>
        <v>150</v>
      </c>
      <c r="M20" s="166">
        <v>37</v>
      </c>
      <c r="N20" s="163">
        <f t="shared" si="0"/>
        <v>5550</v>
      </c>
      <c r="O20" s="160">
        <v>0</v>
      </c>
      <c r="P20" s="163">
        <f t="shared" si="1"/>
        <v>0</v>
      </c>
      <c r="Q20" s="160">
        <v>50</v>
      </c>
      <c r="R20" s="163">
        <f t="shared" si="2"/>
        <v>1850</v>
      </c>
      <c r="S20" s="160">
        <v>50</v>
      </c>
      <c r="T20" s="163">
        <f t="shared" si="3"/>
        <v>1850</v>
      </c>
      <c r="U20" s="160">
        <v>50</v>
      </c>
      <c r="V20" s="163">
        <f t="shared" si="4"/>
        <v>1850</v>
      </c>
    </row>
    <row r="21" spans="1:22" ht="18" customHeight="1" x14ac:dyDescent="0.3">
      <c r="A21" s="173">
        <v>15</v>
      </c>
      <c r="B21" s="120" t="s">
        <v>1286</v>
      </c>
      <c r="C21" s="259" t="s">
        <v>1287</v>
      </c>
      <c r="D21" s="160" t="s">
        <v>1288</v>
      </c>
      <c r="E21" s="160">
        <v>1</v>
      </c>
      <c r="F21" s="160" t="s">
        <v>1258</v>
      </c>
      <c r="G21" s="162">
        <v>5</v>
      </c>
      <c r="H21" s="163">
        <v>5</v>
      </c>
      <c r="I21" s="164">
        <v>5</v>
      </c>
      <c r="J21" s="163">
        <v>5</v>
      </c>
      <c r="K21" s="163">
        <v>2</v>
      </c>
      <c r="L21" s="165">
        <f>J21-K21</f>
        <v>3</v>
      </c>
      <c r="M21" s="166">
        <v>180</v>
      </c>
      <c r="N21" s="163">
        <f t="shared" si="0"/>
        <v>540</v>
      </c>
      <c r="O21" s="160">
        <v>1</v>
      </c>
      <c r="P21" s="163">
        <f t="shared" si="1"/>
        <v>180</v>
      </c>
      <c r="Q21" s="160">
        <v>0</v>
      </c>
      <c r="R21" s="163">
        <f t="shared" si="2"/>
        <v>0</v>
      </c>
      <c r="S21" s="160">
        <v>1</v>
      </c>
      <c r="T21" s="163">
        <f t="shared" si="3"/>
        <v>180</v>
      </c>
      <c r="U21" s="160">
        <v>1</v>
      </c>
      <c r="V21" s="163">
        <f t="shared" si="4"/>
        <v>180</v>
      </c>
    </row>
    <row r="22" spans="1:22" ht="18" customHeight="1" x14ac:dyDescent="0.3">
      <c r="A22" s="173">
        <v>16</v>
      </c>
      <c r="B22" s="120" t="s">
        <v>1289</v>
      </c>
      <c r="C22" s="259" t="s">
        <v>1290</v>
      </c>
      <c r="D22" s="160" t="s">
        <v>1288</v>
      </c>
      <c r="E22" s="160">
        <v>1</v>
      </c>
      <c r="F22" s="160" t="s">
        <v>1258</v>
      </c>
      <c r="G22" s="162">
        <v>2</v>
      </c>
      <c r="H22" s="163">
        <v>1</v>
      </c>
      <c r="I22" s="164">
        <v>0</v>
      </c>
      <c r="J22" s="163">
        <v>1</v>
      </c>
      <c r="K22" s="163">
        <v>0</v>
      </c>
      <c r="L22" s="165">
        <f t="shared" ref="L22:L25" si="8">J22-K22</f>
        <v>1</v>
      </c>
      <c r="M22" s="166">
        <v>200</v>
      </c>
      <c r="N22" s="163">
        <f t="shared" si="0"/>
        <v>200</v>
      </c>
      <c r="O22" s="160">
        <v>1</v>
      </c>
      <c r="P22" s="163">
        <f t="shared" si="1"/>
        <v>200</v>
      </c>
      <c r="Q22" s="160">
        <v>0</v>
      </c>
      <c r="R22" s="163">
        <f t="shared" si="2"/>
        <v>0</v>
      </c>
      <c r="S22" s="160">
        <v>0</v>
      </c>
      <c r="T22" s="163">
        <f t="shared" si="3"/>
        <v>0</v>
      </c>
      <c r="U22" s="160">
        <v>0</v>
      </c>
      <c r="V22" s="163">
        <f t="shared" si="4"/>
        <v>0</v>
      </c>
    </row>
    <row r="23" spans="1:22" ht="18" customHeight="1" x14ac:dyDescent="0.3">
      <c r="A23" s="173">
        <v>17</v>
      </c>
      <c r="B23" s="120" t="s">
        <v>1291</v>
      </c>
      <c r="C23" s="259" t="s">
        <v>1292</v>
      </c>
      <c r="D23" s="160" t="s">
        <v>452</v>
      </c>
      <c r="E23" s="160">
        <v>1</v>
      </c>
      <c r="F23" s="160" t="s">
        <v>1258</v>
      </c>
      <c r="G23" s="162">
        <v>5000</v>
      </c>
      <c r="H23" s="163">
        <v>6000</v>
      </c>
      <c r="I23" s="164">
        <v>6000</v>
      </c>
      <c r="J23" s="163">
        <v>7000</v>
      </c>
      <c r="K23" s="163">
        <v>1000</v>
      </c>
      <c r="L23" s="165">
        <f t="shared" si="8"/>
        <v>6000</v>
      </c>
      <c r="M23" s="166">
        <v>1.5</v>
      </c>
      <c r="N23" s="163">
        <f t="shared" si="0"/>
        <v>9000</v>
      </c>
      <c r="O23" s="160">
        <v>1000</v>
      </c>
      <c r="P23" s="163">
        <f t="shared" si="1"/>
        <v>1500</v>
      </c>
      <c r="Q23" s="160">
        <v>2000</v>
      </c>
      <c r="R23" s="163">
        <f t="shared" si="2"/>
        <v>3000</v>
      </c>
      <c r="S23" s="160">
        <v>2000</v>
      </c>
      <c r="T23" s="163">
        <f t="shared" si="3"/>
        <v>3000</v>
      </c>
      <c r="U23" s="160">
        <v>1000</v>
      </c>
      <c r="V23" s="163">
        <f t="shared" si="4"/>
        <v>1500</v>
      </c>
    </row>
    <row r="24" spans="1:22" ht="18" customHeight="1" x14ac:dyDescent="0.3">
      <c r="A24" s="173">
        <v>18</v>
      </c>
      <c r="B24" s="120" t="s">
        <v>1293</v>
      </c>
      <c r="C24" s="259" t="s">
        <v>1294</v>
      </c>
      <c r="D24" s="160" t="s">
        <v>452</v>
      </c>
      <c r="E24" s="160">
        <v>1</v>
      </c>
      <c r="F24" s="160" t="s">
        <v>1258</v>
      </c>
      <c r="G24" s="162">
        <v>1000</v>
      </c>
      <c r="H24" s="163">
        <v>1000</v>
      </c>
      <c r="I24" s="164">
        <v>1000</v>
      </c>
      <c r="J24" s="163">
        <v>1500</v>
      </c>
      <c r="K24" s="163">
        <v>500</v>
      </c>
      <c r="L24" s="165">
        <f t="shared" si="8"/>
        <v>1000</v>
      </c>
      <c r="M24" s="166">
        <v>1.5</v>
      </c>
      <c r="N24" s="163">
        <f t="shared" si="0"/>
        <v>1500</v>
      </c>
      <c r="O24" s="160">
        <v>300</v>
      </c>
      <c r="P24" s="163">
        <f t="shared" si="1"/>
        <v>450</v>
      </c>
      <c r="Q24" s="160">
        <v>300</v>
      </c>
      <c r="R24" s="163">
        <f t="shared" si="2"/>
        <v>450</v>
      </c>
      <c r="S24" s="160">
        <v>200</v>
      </c>
      <c r="T24" s="163">
        <f t="shared" si="3"/>
        <v>300</v>
      </c>
      <c r="U24" s="160">
        <v>200</v>
      </c>
      <c r="V24" s="163">
        <f t="shared" si="4"/>
        <v>300</v>
      </c>
    </row>
    <row r="25" spans="1:22" ht="18" customHeight="1" x14ac:dyDescent="0.3">
      <c r="A25" s="173">
        <v>19</v>
      </c>
      <c r="B25" s="120" t="s">
        <v>1295</v>
      </c>
      <c r="C25" s="259" t="s">
        <v>1296</v>
      </c>
      <c r="D25" s="160" t="s">
        <v>452</v>
      </c>
      <c r="E25" s="160">
        <v>1</v>
      </c>
      <c r="F25" s="160" t="s">
        <v>1258</v>
      </c>
      <c r="G25" s="162">
        <v>1000</v>
      </c>
      <c r="H25" s="163">
        <v>1000</v>
      </c>
      <c r="I25" s="164">
        <v>1500</v>
      </c>
      <c r="J25" s="163">
        <v>1500</v>
      </c>
      <c r="K25" s="163">
        <v>500</v>
      </c>
      <c r="L25" s="165">
        <f t="shared" si="8"/>
        <v>1000</v>
      </c>
      <c r="M25" s="166">
        <v>1.5</v>
      </c>
      <c r="N25" s="163">
        <f t="shared" si="0"/>
        <v>1500</v>
      </c>
      <c r="O25" s="160">
        <v>250</v>
      </c>
      <c r="P25" s="163">
        <f t="shared" si="1"/>
        <v>375</v>
      </c>
      <c r="Q25" s="160">
        <v>250</v>
      </c>
      <c r="R25" s="163">
        <f t="shared" si="2"/>
        <v>375</v>
      </c>
      <c r="S25" s="160">
        <v>250</v>
      </c>
      <c r="T25" s="163">
        <f t="shared" si="3"/>
        <v>375</v>
      </c>
      <c r="U25" s="160">
        <v>250</v>
      </c>
      <c r="V25" s="163">
        <f t="shared" si="4"/>
        <v>375</v>
      </c>
    </row>
    <row r="26" spans="1:22" s="240" customFormat="1" ht="28" customHeight="1" x14ac:dyDescent="0.3">
      <c r="A26" s="247"/>
      <c r="B26" s="202"/>
      <c r="C26" s="248"/>
      <c r="G26" s="168"/>
      <c r="H26" s="168"/>
      <c r="I26" s="169"/>
      <c r="J26" s="169"/>
      <c r="K26" s="169"/>
      <c r="L26" s="169"/>
      <c r="M26" s="170"/>
      <c r="N26" s="171"/>
      <c r="P26" s="170"/>
      <c r="R26" s="170"/>
      <c r="T26" s="170"/>
      <c r="V26" s="170"/>
    </row>
    <row r="27" spans="1:22" s="241" customFormat="1" ht="18" customHeight="1" x14ac:dyDescent="0.35">
      <c r="A27" s="324"/>
      <c r="B27" s="380" t="s">
        <v>577</v>
      </c>
      <c r="C27" s="380"/>
      <c r="D27" s="324"/>
      <c r="F27" s="380" t="s">
        <v>1297</v>
      </c>
      <c r="G27" s="380"/>
      <c r="H27" s="380"/>
      <c r="I27" s="169"/>
      <c r="J27" s="169"/>
      <c r="K27" s="169"/>
      <c r="L27" s="380" t="s">
        <v>1588</v>
      </c>
      <c r="M27" s="380"/>
      <c r="N27" s="380"/>
      <c r="P27" s="170"/>
      <c r="S27" s="28" t="s">
        <v>1589</v>
      </c>
      <c r="T27" s="28"/>
      <c r="U27" s="28"/>
      <c r="V27" s="170"/>
    </row>
    <row r="28" spans="1:22" s="241" customFormat="1" ht="18" customHeight="1" x14ac:dyDescent="0.35">
      <c r="A28" s="324"/>
      <c r="B28" s="380" t="s">
        <v>1586</v>
      </c>
      <c r="C28" s="380"/>
      <c r="D28" s="324"/>
      <c r="F28" s="380" t="s">
        <v>1298</v>
      </c>
      <c r="G28" s="380"/>
      <c r="H28" s="380"/>
      <c r="I28" s="169"/>
      <c r="J28" s="169"/>
      <c r="K28" s="169"/>
      <c r="L28" s="380" t="s">
        <v>790</v>
      </c>
      <c r="M28" s="380"/>
      <c r="N28" s="380"/>
      <c r="P28" s="170"/>
      <c r="S28" s="133" t="s">
        <v>688</v>
      </c>
      <c r="T28" s="133"/>
      <c r="U28" s="133"/>
    </row>
    <row r="29" spans="1:22" s="241" customFormat="1" ht="18" customHeight="1" x14ac:dyDescent="0.35">
      <c r="A29" s="324"/>
      <c r="B29" s="380" t="s">
        <v>1587</v>
      </c>
      <c r="C29" s="380"/>
      <c r="D29" s="324"/>
      <c r="E29" s="394" t="s">
        <v>1584</v>
      </c>
      <c r="F29" s="394"/>
      <c r="G29" s="394"/>
      <c r="H29" s="394"/>
      <c r="I29" s="394"/>
      <c r="J29" s="169"/>
      <c r="K29" s="394" t="s">
        <v>1585</v>
      </c>
      <c r="L29" s="394"/>
      <c r="M29" s="394"/>
      <c r="N29" s="394"/>
      <c r="O29" s="394"/>
      <c r="S29" s="133" t="s">
        <v>616</v>
      </c>
      <c r="T29" s="133"/>
      <c r="U29" s="133"/>
    </row>
    <row r="30" spans="1:22" s="241" customFormat="1" ht="18" customHeight="1" x14ac:dyDescent="0.35">
      <c r="A30" s="324"/>
      <c r="B30" s="380" t="s">
        <v>677</v>
      </c>
      <c r="C30" s="380"/>
      <c r="D30" s="324"/>
      <c r="F30" s="380" t="s">
        <v>687</v>
      </c>
      <c r="G30" s="380"/>
      <c r="H30" s="380"/>
      <c r="I30" s="169"/>
      <c r="J30" s="169"/>
      <c r="K30" s="169"/>
      <c r="L30" s="380" t="s">
        <v>86</v>
      </c>
      <c r="M30" s="380"/>
      <c r="N30" s="380"/>
      <c r="S30" s="133" t="s">
        <v>87</v>
      </c>
      <c r="T30" s="133"/>
      <c r="U30" s="133"/>
    </row>
    <row r="31" spans="1:22" s="322" customFormat="1" ht="26" customHeight="1" x14ac:dyDescent="0.35">
      <c r="I31" s="169"/>
      <c r="J31" s="169"/>
      <c r="K31" s="169"/>
      <c r="S31" s="130"/>
      <c r="T31" s="130"/>
      <c r="U31" s="130"/>
    </row>
    <row r="32" spans="1:22" s="150" customFormat="1" ht="18" customHeight="1" x14ac:dyDescent="0.3">
      <c r="A32" s="385" t="s">
        <v>1229</v>
      </c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</row>
    <row r="33" spans="1:22" s="151" customFormat="1" ht="18" customHeight="1" x14ac:dyDescent="0.3">
      <c r="A33" s="386" t="s">
        <v>1230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</row>
    <row r="34" spans="1:22" s="151" customFormat="1" ht="18" customHeight="1" x14ac:dyDescent="0.3">
      <c r="A34" s="387" t="s">
        <v>12</v>
      </c>
      <c r="B34" s="152" t="s">
        <v>681</v>
      </c>
      <c r="C34" s="390" t="s">
        <v>1244</v>
      </c>
      <c r="D34" s="152" t="s">
        <v>1231</v>
      </c>
      <c r="E34" s="152" t="s">
        <v>1232</v>
      </c>
      <c r="F34" s="152" t="s">
        <v>1221</v>
      </c>
      <c r="G34" s="393" t="s">
        <v>1233</v>
      </c>
      <c r="H34" s="393"/>
      <c r="I34" s="393"/>
      <c r="J34" s="153" t="s">
        <v>1234</v>
      </c>
      <c r="K34" s="153" t="s">
        <v>1235</v>
      </c>
      <c r="L34" s="153" t="s">
        <v>1236</v>
      </c>
      <c r="M34" s="154" t="s">
        <v>1237</v>
      </c>
      <c r="N34" s="269" t="s">
        <v>1238</v>
      </c>
      <c r="O34" s="384" t="s">
        <v>1239</v>
      </c>
      <c r="P34" s="382"/>
      <c r="Q34" s="381" t="s">
        <v>1240</v>
      </c>
      <c r="R34" s="382"/>
      <c r="S34" s="381" t="s">
        <v>1241</v>
      </c>
      <c r="T34" s="382"/>
      <c r="U34" s="381" t="s">
        <v>1242</v>
      </c>
      <c r="V34" s="382"/>
    </row>
    <row r="35" spans="1:22" s="151" customFormat="1" ht="18" customHeight="1" x14ac:dyDescent="0.3">
      <c r="A35" s="388"/>
      <c r="B35" s="155" t="s">
        <v>1243</v>
      </c>
      <c r="C35" s="391"/>
      <c r="D35" s="155" t="s">
        <v>1245</v>
      </c>
      <c r="E35" s="155" t="s">
        <v>1246</v>
      </c>
      <c r="F35" s="155" t="s">
        <v>1246</v>
      </c>
      <c r="G35" s="383" t="s">
        <v>1247</v>
      </c>
      <c r="H35" s="383"/>
      <c r="I35" s="383"/>
      <c r="J35" s="273" t="s">
        <v>1248</v>
      </c>
      <c r="K35" s="273" t="s">
        <v>1249</v>
      </c>
      <c r="L35" s="273" t="s">
        <v>1250</v>
      </c>
      <c r="M35" s="266" t="s">
        <v>1251</v>
      </c>
      <c r="N35" s="270" t="s">
        <v>1252</v>
      </c>
      <c r="O35" s="384" t="s">
        <v>1580</v>
      </c>
      <c r="P35" s="382"/>
      <c r="Q35" s="381" t="s">
        <v>1581</v>
      </c>
      <c r="R35" s="382"/>
      <c r="S35" s="381" t="s">
        <v>1582</v>
      </c>
      <c r="T35" s="382"/>
      <c r="U35" s="381" t="s">
        <v>1583</v>
      </c>
      <c r="V35" s="382"/>
    </row>
    <row r="36" spans="1:22" s="151" customFormat="1" ht="18" customHeight="1" x14ac:dyDescent="0.3">
      <c r="A36" s="389"/>
      <c r="B36" s="156"/>
      <c r="C36" s="392"/>
      <c r="D36" s="156"/>
      <c r="E36" s="156"/>
      <c r="F36" s="156"/>
      <c r="G36" s="267">
        <v>2561</v>
      </c>
      <c r="H36" s="158">
        <v>2562</v>
      </c>
      <c r="I36" s="268">
        <v>2563</v>
      </c>
      <c r="J36" s="158">
        <v>2564</v>
      </c>
      <c r="K36" s="158" t="s">
        <v>1253</v>
      </c>
      <c r="L36" s="158">
        <f>I36+1</f>
        <v>2564</v>
      </c>
      <c r="M36" s="157" t="s">
        <v>1221</v>
      </c>
      <c r="N36" s="271"/>
      <c r="O36" s="265" t="s">
        <v>28</v>
      </c>
      <c r="P36" s="157" t="s">
        <v>1254</v>
      </c>
      <c r="Q36" s="156" t="s">
        <v>28</v>
      </c>
      <c r="R36" s="157" t="s">
        <v>1254</v>
      </c>
      <c r="S36" s="156" t="s">
        <v>28</v>
      </c>
      <c r="T36" s="157" t="s">
        <v>1254</v>
      </c>
      <c r="U36" s="156" t="s">
        <v>28</v>
      </c>
      <c r="V36" s="157" t="s">
        <v>1254</v>
      </c>
    </row>
    <row r="37" spans="1:22" ht="18" customHeight="1" x14ac:dyDescent="0.3">
      <c r="A37" s="173">
        <v>20</v>
      </c>
      <c r="B37" s="120" t="s">
        <v>1299</v>
      </c>
      <c r="C37" s="259" t="s">
        <v>1300</v>
      </c>
      <c r="D37" s="120" t="s">
        <v>70</v>
      </c>
      <c r="E37" s="160">
        <v>1</v>
      </c>
      <c r="F37" s="160" t="s">
        <v>1258</v>
      </c>
      <c r="G37" s="162">
        <v>1</v>
      </c>
      <c r="H37" s="163">
        <v>1</v>
      </c>
      <c r="I37" s="164">
        <v>1</v>
      </c>
      <c r="J37" s="163">
        <v>1</v>
      </c>
      <c r="K37" s="163">
        <v>0</v>
      </c>
      <c r="L37" s="165">
        <f>J37-K37</f>
        <v>1</v>
      </c>
      <c r="M37" s="166">
        <v>1000</v>
      </c>
      <c r="N37" s="163">
        <f t="shared" si="0"/>
        <v>1000</v>
      </c>
      <c r="O37" s="183">
        <v>1</v>
      </c>
      <c r="P37" s="163">
        <f t="shared" si="1"/>
        <v>1000</v>
      </c>
      <c r="Q37" s="183">
        <v>0</v>
      </c>
      <c r="R37" s="163">
        <f t="shared" si="2"/>
        <v>0</v>
      </c>
      <c r="S37" s="183">
        <v>0</v>
      </c>
      <c r="T37" s="163">
        <f t="shared" si="3"/>
        <v>0</v>
      </c>
      <c r="U37" s="183">
        <v>0</v>
      </c>
      <c r="V37" s="163">
        <f t="shared" si="4"/>
        <v>0</v>
      </c>
    </row>
    <row r="38" spans="1:22" ht="18" customHeight="1" x14ac:dyDescent="0.3">
      <c r="A38" s="173">
        <v>21</v>
      </c>
      <c r="B38" s="120" t="s">
        <v>1301</v>
      </c>
      <c r="C38" s="259" t="s">
        <v>1302</v>
      </c>
      <c r="D38" s="160" t="s">
        <v>452</v>
      </c>
      <c r="E38" s="160">
        <v>1</v>
      </c>
      <c r="F38" s="160" t="s">
        <v>1258</v>
      </c>
      <c r="G38" s="162">
        <v>3</v>
      </c>
      <c r="H38" s="163">
        <v>0</v>
      </c>
      <c r="I38" s="164">
        <v>0</v>
      </c>
      <c r="J38" s="163">
        <v>5</v>
      </c>
      <c r="K38" s="163">
        <v>0</v>
      </c>
      <c r="L38" s="165">
        <f t="shared" ref="L38:L41" si="9">J38-K38</f>
        <v>5</v>
      </c>
      <c r="M38" s="166">
        <v>1000</v>
      </c>
      <c r="N38" s="163">
        <f t="shared" si="0"/>
        <v>5000</v>
      </c>
      <c r="O38" s="183">
        <v>0</v>
      </c>
      <c r="P38" s="163">
        <f t="shared" si="1"/>
        <v>0</v>
      </c>
      <c r="Q38" s="183">
        <v>0</v>
      </c>
      <c r="R38" s="163">
        <f t="shared" si="2"/>
        <v>0</v>
      </c>
      <c r="S38" s="183">
        <v>5</v>
      </c>
      <c r="T38" s="163">
        <f t="shared" si="3"/>
        <v>5000</v>
      </c>
      <c r="U38" s="183">
        <v>0</v>
      </c>
      <c r="V38" s="163">
        <f t="shared" si="4"/>
        <v>0</v>
      </c>
    </row>
    <row r="39" spans="1:22" ht="18" customHeight="1" x14ac:dyDescent="0.3">
      <c r="A39" s="173">
        <v>22</v>
      </c>
      <c r="B39" s="120" t="s">
        <v>1303</v>
      </c>
      <c r="C39" s="259" t="s">
        <v>1304</v>
      </c>
      <c r="D39" s="160" t="s">
        <v>445</v>
      </c>
      <c r="E39" s="160">
        <v>1500</v>
      </c>
      <c r="F39" s="160" t="s">
        <v>1258</v>
      </c>
      <c r="G39" s="162">
        <v>10000</v>
      </c>
      <c r="H39" s="163">
        <v>25000</v>
      </c>
      <c r="I39" s="164">
        <v>45000</v>
      </c>
      <c r="J39" s="163">
        <v>50000</v>
      </c>
      <c r="K39" s="163">
        <v>0</v>
      </c>
      <c r="L39" s="165">
        <f t="shared" si="9"/>
        <v>50000</v>
      </c>
      <c r="M39" s="166">
        <v>0.3</v>
      </c>
      <c r="N39" s="163">
        <f t="shared" si="0"/>
        <v>15000</v>
      </c>
      <c r="O39" s="183">
        <v>15000</v>
      </c>
      <c r="P39" s="163">
        <f t="shared" si="1"/>
        <v>4500</v>
      </c>
      <c r="Q39" s="183">
        <v>10000</v>
      </c>
      <c r="R39" s="163">
        <f t="shared" si="2"/>
        <v>3000</v>
      </c>
      <c r="S39" s="183">
        <v>10000</v>
      </c>
      <c r="T39" s="163">
        <f t="shared" si="3"/>
        <v>3000</v>
      </c>
      <c r="U39" s="183">
        <v>15000</v>
      </c>
      <c r="V39" s="163">
        <f t="shared" si="4"/>
        <v>4500</v>
      </c>
    </row>
    <row r="40" spans="1:22" ht="18" customHeight="1" x14ac:dyDescent="0.3">
      <c r="A40" s="173">
        <v>23</v>
      </c>
      <c r="B40" s="120" t="s">
        <v>1305</v>
      </c>
      <c r="C40" s="260" t="s">
        <v>1306</v>
      </c>
      <c r="D40" s="167" t="s">
        <v>424</v>
      </c>
      <c r="E40" s="160">
        <v>1</v>
      </c>
      <c r="F40" s="160" t="s">
        <v>1258</v>
      </c>
      <c r="G40" s="162">
        <v>1</v>
      </c>
      <c r="H40" s="163">
        <v>1</v>
      </c>
      <c r="I40" s="164">
        <v>1</v>
      </c>
      <c r="J40" s="163">
        <v>1</v>
      </c>
      <c r="K40" s="163">
        <v>0</v>
      </c>
      <c r="L40" s="165">
        <f t="shared" si="9"/>
        <v>1</v>
      </c>
      <c r="M40" s="166">
        <v>1280</v>
      </c>
      <c r="N40" s="163">
        <f t="shared" si="0"/>
        <v>1280</v>
      </c>
      <c r="O40" s="183">
        <v>1</v>
      </c>
      <c r="P40" s="163">
        <f t="shared" si="1"/>
        <v>1280</v>
      </c>
      <c r="Q40" s="183"/>
      <c r="R40" s="163">
        <f t="shared" si="2"/>
        <v>0</v>
      </c>
      <c r="S40" s="183"/>
      <c r="T40" s="163">
        <f t="shared" si="3"/>
        <v>0</v>
      </c>
      <c r="U40" s="183"/>
      <c r="V40" s="163">
        <f t="shared" si="4"/>
        <v>0</v>
      </c>
    </row>
    <row r="41" spans="1:22" ht="18" customHeight="1" x14ac:dyDescent="0.3">
      <c r="A41" s="173">
        <v>24</v>
      </c>
      <c r="B41" s="120" t="s">
        <v>1307</v>
      </c>
      <c r="C41" s="259" t="s">
        <v>1308</v>
      </c>
      <c r="D41" s="167" t="s">
        <v>574</v>
      </c>
      <c r="E41" s="160">
        <v>1</v>
      </c>
      <c r="F41" s="160" t="s">
        <v>1258</v>
      </c>
      <c r="G41" s="162">
        <v>30000</v>
      </c>
      <c r="H41" s="163">
        <v>30000</v>
      </c>
      <c r="I41" s="164">
        <v>30000</v>
      </c>
      <c r="J41" s="163">
        <v>30000</v>
      </c>
      <c r="K41" s="163">
        <v>2500</v>
      </c>
      <c r="L41" s="165">
        <f t="shared" si="9"/>
        <v>27500</v>
      </c>
      <c r="M41" s="166">
        <v>0.35</v>
      </c>
      <c r="N41" s="163">
        <f t="shared" si="0"/>
        <v>9625</v>
      </c>
      <c r="O41" s="183">
        <v>4500</v>
      </c>
      <c r="P41" s="163">
        <f t="shared" si="1"/>
        <v>1575</v>
      </c>
      <c r="Q41" s="183">
        <v>9000</v>
      </c>
      <c r="R41" s="163">
        <f t="shared" si="2"/>
        <v>3150</v>
      </c>
      <c r="S41" s="183">
        <v>9000</v>
      </c>
      <c r="T41" s="163">
        <f t="shared" si="3"/>
        <v>3150</v>
      </c>
      <c r="U41" s="183">
        <v>5000</v>
      </c>
      <c r="V41" s="163">
        <f t="shared" si="4"/>
        <v>1750</v>
      </c>
    </row>
    <row r="42" spans="1:22" ht="18" customHeight="1" x14ac:dyDescent="0.3">
      <c r="A42" s="173"/>
      <c r="B42" s="173"/>
      <c r="C42" s="261" t="s">
        <v>1309</v>
      </c>
      <c r="D42" s="173"/>
      <c r="E42" s="173"/>
      <c r="F42" s="173"/>
      <c r="G42" s="175"/>
      <c r="H42" s="175"/>
      <c r="I42" s="164"/>
      <c r="J42" s="163"/>
      <c r="K42" s="175"/>
      <c r="L42" s="165"/>
      <c r="M42" s="173"/>
      <c r="N42" s="163">
        <f t="shared" si="0"/>
        <v>0</v>
      </c>
      <c r="O42" s="249"/>
      <c r="P42" s="163">
        <f t="shared" si="1"/>
        <v>0</v>
      </c>
      <c r="Q42" s="249"/>
      <c r="R42" s="163">
        <f t="shared" si="2"/>
        <v>0</v>
      </c>
      <c r="S42" s="249"/>
      <c r="T42" s="163">
        <f t="shared" si="3"/>
        <v>0</v>
      </c>
      <c r="U42" s="249"/>
      <c r="V42" s="163">
        <f t="shared" si="4"/>
        <v>0</v>
      </c>
    </row>
    <row r="43" spans="1:22" ht="18" customHeight="1" x14ac:dyDescent="0.3">
      <c r="A43" s="173">
        <v>25</v>
      </c>
      <c r="B43" s="120" t="s">
        <v>1310</v>
      </c>
      <c r="C43" s="262" t="s">
        <v>1311</v>
      </c>
      <c r="D43" s="173" t="s">
        <v>49</v>
      </c>
      <c r="E43" s="160">
        <v>1</v>
      </c>
      <c r="F43" s="160" t="s">
        <v>1258</v>
      </c>
      <c r="G43" s="162">
        <v>12</v>
      </c>
      <c r="H43" s="163">
        <v>12</v>
      </c>
      <c r="I43" s="162">
        <v>12</v>
      </c>
      <c r="J43" s="163">
        <v>12</v>
      </c>
      <c r="K43" s="163">
        <v>0</v>
      </c>
      <c r="L43" s="165">
        <f>J43-K43</f>
        <v>12</v>
      </c>
      <c r="M43" s="166">
        <v>80</v>
      </c>
      <c r="N43" s="163">
        <f t="shared" si="0"/>
        <v>960</v>
      </c>
      <c r="O43" s="183">
        <v>3</v>
      </c>
      <c r="P43" s="163">
        <f t="shared" si="1"/>
        <v>240</v>
      </c>
      <c r="Q43" s="183">
        <v>3</v>
      </c>
      <c r="R43" s="163">
        <f t="shared" si="2"/>
        <v>240</v>
      </c>
      <c r="S43" s="183">
        <v>3</v>
      </c>
      <c r="T43" s="163">
        <f t="shared" si="3"/>
        <v>240</v>
      </c>
      <c r="U43" s="183">
        <v>3</v>
      </c>
      <c r="V43" s="163">
        <f t="shared" si="4"/>
        <v>240</v>
      </c>
    </row>
    <row r="44" spans="1:22" ht="18" customHeight="1" x14ac:dyDescent="0.3">
      <c r="A44" s="173">
        <v>26</v>
      </c>
      <c r="B44" s="120" t="s">
        <v>1312</v>
      </c>
      <c r="C44" s="262" t="s">
        <v>1313</v>
      </c>
      <c r="D44" s="173" t="s">
        <v>49</v>
      </c>
      <c r="E44" s="160">
        <v>1</v>
      </c>
      <c r="F44" s="160" t="s">
        <v>1258</v>
      </c>
      <c r="G44" s="162">
        <v>12</v>
      </c>
      <c r="H44" s="163">
        <v>12</v>
      </c>
      <c r="I44" s="162">
        <v>12</v>
      </c>
      <c r="J44" s="163">
        <v>12</v>
      </c>
      <c r="K44" s="163">
        <v>0</v>
      </c>
      <c r="L44" s="165">
        <f t="shared" ref="L44:L49" si="10">J44-K44</f>
        <v>12</v>
      </c>
      <c r="M44" s="166">
        <v>80</v>
      </c>
      <c r="N44" s="163">
        <f t="shared" si="0"/>
        <v>960</v>
      </c>
      <c r="O44" s="183">
        <v>3</v>
      </c>
      <c r="P44" s="163">
        <f t="shared" si="1"/>
        <v>240</v>
      </c>
      <c r="Q44" s="183">
        <v>3</v>
      </c>
      <c r="R44" s="163">
        <f t="shared" si="2"/>
        <v>240</v>
      </c>
      <c r="S44" s="183">
        <v>3</v>
      </c>
      <c r="T44" s="163">
        <f t="shared" si="3"/>
        <v>240</v>
      </c>
      <c r="U44" s="183">
        <v>3</v>
      </c>
      <c r="V44" s="163">
        <f t="shared" si="4"/>
        <v>240</v>
      </c>
    </row>
    <row r="45" spans="1:22" ht="18" customHeight="1" x14ac:dyDescent="0.3">
      <c r="A45" s="173">
        <v>27</v>
      </c>
      <c r="B45" s="120" t="s">
        <v>1314</v>
      </c>
      <c r="C45" s="262" t="s">
        <v>1315</v>
      </c>
      <c r="D45" s="173" t="s">
        <v>49</v>
      </c>
      <c r="E45" s="160">
        <v>1</v>
      </c>
      <c r="F45" s="160" t="s">
        <v>1258</v>
      </c>
      <c r="G45" s="162">
        <v>12</v>
      </c>
      <c r="H45" s="163">
        <v>12</v>
      </c>
      <c r="I45" s="162">
        <v>12</v>
      </c>
      <c r="J45" s="163">
        <v>12</v>
      </c>
      <c r="K45" s="163">
        <v>0</v>
      </c>
      <c r="L45" s="165">
        <f t="shared" si="10"/>
        <v>12</v>
      </c>
      <c r="M45" s="166">
        <v>80</v>
      </c>
      <c r="N45" s="163">
        <f t="shared" si="0"/>
        <v>960</v>
      </c>
      <c r="O45" s="183">
        <v>3</v>
      </c>
      <c r="P45" s="163">
        <f t="shared" si="1"/>
        <v>240</v>
      </c>
      <c r="Q45" s="183">
        <v>3</v>
      </c>
      <c r="R45" s="163">
        <f t="shared" si="2"/>
        <v>240</v>
      </c>
      <c r="S45" s="183">
        <v>3</v>
      </c>
      <c r="T45" s="163">
        <f t="shared" si="3"/>
        <v>240</v>
      </c>
      <c r="U45" s="183">
        <v>3</v>
      </c>
      <c r="V45" s="163">
        <f t="shared" si="4"/>
        <v>240</v>
      </c>
    </row>
    <row r="46" spans="1:22" ht="18" customHeight="1" x14ac:dyDescent="0.3">
      <c r="A46" s="173">
        <v>28</v>
      </c>
      <c r="B46" s="120" t="s">
        <v>1316</v>
      </c>
      <c r="C46" s="262" t="s">
        <v>1317</v>
      </c>
      <c r="D46" s="173" t="s">
        <v>49</v>
      </c>
      <c r="E46" s="160">
        <v>1</v>
      </c>
      <c r="F46" s="160" t="s">
        <v>1258</v>
      </c>
      <c r="G46" s="162">
        <v>12</v>
      </c>
      <c r="H46" s="163">
        <v>12</v>
      </c>
      <c r="I46" s="162">
        <v>12</v>
      </c>
      <c r="J46" s="163">
        <v>12</v>
      </c>
      <c r="K46" s="163">
        <v>0</v>
      </c>
      <c r="L46" s="165">
        <f t="shared" si="10"/>
        <v>12</v>
      </c>
      <c r="M46" s="166">
        <v>80</v>
      </c>
      <c r="N46" s="163">
        <f t="shared" si="0"/>
        <v>960</v>
      </c>
      <c r="O46" s="183">
        <v>3</v>
      </c>
      <c r="P46" s="163">
        <f t="shared" si="1"/>
        <v>240</v>
      </c>
      <c r="Q46" s="183">
        <v>3</v>
      </c>
      <c r="R46" s="163">
        <f t="shared" si="2"/>
        <v>240</v>
      </c>
      <c r="S46" s="183">
        <v>3</v>
      </c>
      <c r="T46" s="163">
        <f t="shared" si="3"/>
        <v>240</v>
      </c>
      <c r="U46" s="183">
        <v>3</v>
      </c>
      <c r="V46" s="163">
        <f t="shared" si="4"/>
        <v>240</v>
      </c>
    </row>
    <row r="47" spans="1:22" ht="18" customHeight="1" x14ac:dyDescent="0.3">
      <c r="A47" s="173">
        <v>29</v>
      </c>
      <c r="B47" s="120" t="s">
        <v>1318</v>
      </c>
      <c r="C47" s="262" t="s">
        <v>1319</v>
      </c>
      <c r="D47" s="173" t="s">
        <v>49</v>
      </c>
      <c r="E47" s="160">
        <v>1</v>
      </c>
      <c r="F47" s="160" t="s">
        <v>1258</v>
      </c>
      <c r="G47" s="162">
        <v>12</v>
      </c>
      <c r="H47" s="163">
        <v>12</v>
      </c>
      <c r="I47" s="162">
        <v>12</v>
      </c>
      <c r="J47" s="163">
        <v>12</v>
      </c>
      <c r="K47" s="163">
        <v>0</v>
      </c>
      <c r="L47" s="165">
        <f t="shared" si="10"/>
        <v>12</v>
      </c>
      <c r="M47" s="166">
        <v>150</v>
      </c>
      <c r="N47" s="163">
        <f t="shared" si="0"/>
        <v>1800</v>
      </c>
      <c r="O47" s="183">
        <v>3</v>
      </c>
      <c r="P47" s="163">
        <f t="shared" si="1"/>
        <v>450</v>
      </c>
      <c r="Q47" s="183">
        <v>3</v>
      </c>
      <c r="R47" s="163">
        <f t="shared" si="2"/>
        <v>450</v>
      </c>
      <c r="S47" s="183">
        <v>3</v>
      </c>
      <c r="T47" s="163">
        <f t="shared" si="3"/>
        <v>450</v>
      </c>
      <c r="U47" s="183">
        <v>3</v>
      </c>
      <c r="V47" s="163">
        <f t="shared" si="4"/>
        <v>450</v>
      </c>
    </row>
    <row r="48" spans="1:22" ht="18" customHeight="1" x14ac:dyDescent="0.3">
      <c r="A48" s="173">
        <v>30</v>
      </c>
      <c r="B48" s="120" t="s">
        <v>1320</v>
      </c>
      <c r="C48" s="262" t="s">
        <v>1321</v>
      </c>
      <c r="D48" s="173" t="s">
        <v>49</v>
      </c>
      <c r="E48" s="160">
        <v>1</v>
      </c>
      <c r="F48" s="160" t="s">
        <v>1258</v>
      </c>
      <c r="G48" s="162">
        <v>12</v>
      </c>
      <c r="H48" s="163">
        <v>12</v>
      </c>
      <c r="I48" s="164">
        <v>12</v>
      </c>
      <c r="J48" s="163">
        <v>12</v>
      </c>
      <c r="K48" s="163">
        <v>0</v>
      </c>
      <c r="L48" s="165">
        <f t="shared" si="10"/>
        <v>12</v>
      </c>
      <c r="M48" s="166">
        <v>50</v>
      </c>
      <c r="N48" s="163">
        <f t="shared" si="0"/>
        <v>600</v>
      </c>
      <c r="O48" s="183">
        <v>3</v>
      </c>
      <c r="P48" s="163">
        <f t="shared" si="1"/>
        <v>150</v>
      </c>
      <c r="Q48" s="183">
        <v>3</v>
      </c>
      <c r="R48" s="163">
        <f t="shared" si="2"/>
        <v>150</v>
      </c>
      <c r="S48" s="183">
        <v>3</v>
      </c>
      <c r="T48" s="163">
        <f t="shared" si="3"/>
        <v>150</v>
      </c>
      <c r="U48" s="183">
        <v>3</v>
      </c>
      <c r="V48" s="163">
        <f t="shared" si="4"/>
        <v>150</v>
      </c>
    </row>
    <row r="49" spans="1:22" ht="18" customHeight="1" x14ac:dyDescent="0.3">
      <c r="A49" s="173">
        <v>31</v>
      </c>
      <c r="B49" s="120" t="s">
        <v>1322</v>
      </c>
      <c r="C49" s="262" t="s">
        <v>1323</v>
      </c>
      <c r="D49" s="173" t="s">
        <v>49</v>
      </c>
      <c r="E49" s="160">
        <v>1</v>
      </c>
      <c r="F49" s="160" t="s">
        <v>1258</v>
      </c>
      <c r="G49" s="162">
        <v>12</v>
      </c>
      <c r="H49" s="163">
        <v>12</v>
      </c>
      <c r="I49" s="164">
        <v>12</v>
      </c>
      <c r="J49" s="163">
        <v>12</v>
      </c>
      <c r="K49" s="163">
        <v>0</v>
      </c>
      <c r="L49" s="165">
        <f t="shared" si="10"/>
        <v>12</v>
      </c>
      <c r="M49" s="166">
        <v>50</v>
      </c>
      <c r="N49" s="163">
        <f t="shared" si="0"/>
        <v>600</v>
      </c>
      <c r="O49" s="183">
        <v>3</v>
      </c>
      <c r="P49" s="163">
        <f t="shared" si="1"/>
        <v>150</v>
      </c>
      <c r="Q49" s="183">
        <v>3</v>
      </c>
      <c r="R49" s="163">
        <f t="shared" si="2"/>
        <v>150</v>
      </c>
      <c r="S49" s="183">
        <v>3</v>
      </c>
      <c r="T49" s="163">
        <f t="shared" si="3"/>
        <v>150</v>
      </c>
      <c r="U49" s="183">
        <v>3</v>
      </c>
      <c r="V49" s="163">
        <f t="shared" si="4"/>
        <v>150</v>
      </c>
    </row>
    <row r="50" spans="1:22" ht="18" customHeight="1" x14ac:dyDescent="0.3">
      <c r="A50" s="173">
        <v>32</v>
      </c>
      <c r="B50" s="120" t="s">
        <v>1324</v>
      </c>
      <c r="C50" s="262" t="s">
        <v>1325</v>
      </c>
      <c r="D50" s="173" t="s">
        <v>49</v>
      </c>
      <c r="E50" s="160">
        <v>1</v>
      </c>
      <c r="F50" s="160" t="s">
        <v>1258</v>
      </c>
      <c r="G50" s="162">
        <v>12</v>
      </c>
      <c r="H50" s="163">
        <v>12</v>
      </c>
      <c r="I50" s="163">
        <v>12</v>
      </c>
      <c r="J50" s="163">
        <v>12</v>
      </c>
      <c r="K50" s="163">
        <v>0</v>
      </c>
      <c r="L50" s="163">
        <f>J50-K50</f>
        <v>12</v>
      </c>
      <c r="M50" s="166">
        <v>50</v>
      </c>
      <c r="N50" s="163">
        <f t="shared" si="0"/>
        <v>600</v>
      </c>
      <c r="O50" s="183">
        <v>3</v>
      </c>
      <c r="P50" s="163">
        <f t="shared" si="1"/>
        <v>150</v>
      </c>
      <c r="Q50" s="183">
        <v>3</v>
      </c>
      <c r="R50" s="163">
        <f t="shared" si="2"/>
        <v>150</v>
      </c>
      <c r="S50" s="183">
        <v>3</v>
      </c>
      <c r="T50" s="163">
        <f t="shared" si="3"/>
        <v>150</v>
      </c>
      <c r="U50" s="183">
        <v>3</v>
      </c>
      <c r="V50" s="163">
        <f t="shared" si="4"/>
        <v>150</v>
      </c>
    </row>
    <row r="51" spans="1:22" ht="18" customHeight="1" x14ac:dyDescent="0.3">
      <c r="A51" s="173">
        <v>33</v>
      </c>
      <c r="B51" s="120" t="s">
        <v>1326</v>
      </c>
      <c r="C51" s="262" t="s">
        <v>1327</v>
      </c>
      <c r="D51" s="173" t="s">
        <v>49</v>
      </c>
      <c r="E51" s="160">
        <v>2</v>
      </c>
      <c r="F51" s="160" t="s">
        <v>1258</v>
      </c>
      <c r="G51" s="162">
        <v>12</v>
      </c>
      <c r="H51" s="163">
        <v>12</v>
      </c>
      <c r="I51" s="163">
        <v>12</v>
      </c>
      <c r="J51" s="163">
        <v>12</v>
      </c>
      <c r="K51" s="163">
        <v>0</v>
      </c>
      <c r="L51" s="163">
        <f>J51-K51</f>
        <v>12</v>
      </c>
      <c r="M51" s="166">
        <v>100</v>
      </c>
      <c r="N51" s="163">
        <f t="shared" si="0"/>
        <v>1200</v>
      </c>
      <c r="O51" s="183">
        <v>3</v>
      </c>
      <c r="P51" s="163">
        <f t="shared" si="1"/>
        <v>300</v>
      </c>
      <c r="Q51" s="183">
        <v>3</v>
      </c>
      <c r="R51" s="163">
        <f t="shared" si="2"/>
        <v>300</v>
      </c>
      <c r="S51" s="183">
        <v>3</v>
      </c>
      <c r="T51" s="163">
        <f t="shared" si="3"/>
        <v>300</v>
      </c>
      <c r="U51" s="183">
        <v>3</v>
      </c>
      <c r="V51" s="163">
        <f t="shared" si="4"/>
        <v>300</v>
      </c>
    </row>
    <row r="52" spans="1:22" ht="18" customHeight="1" x14ac:dyDescent="0.3">
      <c r="A52" s="250"/>
      <c r="B52" s="250"/>
      <c r="C52" s="262" t="s">
        <v>1328</v>
      </c>
      <c r="D52" s="250"/>
      <c r="E52" s="250"/>
      <c r="F52" s="250"/>
      <c r="G52" s="251"/>
      <c r="H52" s="251"/>
      <c r="I52" s="163"/>
      <c r="J52" s="163"/>
      <c r="K52" s="251"/>
      <c r="L52" s="163"/>
      <c r="M52" s="250"/>
      <c r="N52" s="163">
        <f t="shared" si="0"/>
        <v>0</v>
      </c>
      <c r="O52" s="252"/>
      <c r="P52" s="163">
        <f t="shared" si="1"/>
        <v>0</v>
      </c>
      <c r="Q52" s="252"/>
      <c r="R52" s="163">
        <f t="shared" si="2"/>
        <v>0</v>
      </c>
      <c r="S52" s="252"/>
      <c r="T52" s="163">
        <f t="shared" si="3"/>
        <v>0</v>
      </c>
      <c r="U52" s="252"/>
      <c r="V52" s="163">
        <f t="shared" si="4"/>
        <v>0</v>
      </c>
    </row>
    <row r="53" spans="1:22" ht="18" customHeight="1" x14ac:dyDescent="0.3">
      <c r="A53" s="173">
        <v>34</v>
      </c>
      <c r="B53" s="120" t="s">
        <v>1329</v>
      </c>
      <c r="C53" s="260" t="s">
        <v>1330</v>
      </c>
      <c r="D53" s="173" t="s">
        <v>1331</v>
      </c>
      <c r="E53" s="160">
        <v>25</v>
      </c>
      <c r="F53" s="160" t="s">
        <v>1258</v>
      </c>
      <c r="G53" s="162">
        <v>500</v>
      </c>
      <c r="H53" s="163">
        <v>500</v>
      </c>
      <c r="I53" s="163">
        <v>1500</v>
      </c>
      <c r="J53" s="163">
        <v>2000</v>
      </c>
      <c r="K53" s="163"/>
      <c r="L53" s="163">
        <f>J53-K53</f>
        <v>2000</v>
      </c>
      <c r="M53" s="166">
        <v>80</v>
      </c>
      <c r="N53" s="163">
        <f t="shared" si="0"/>
        <v>160000</v>
      </c>
      <c r="O53" s="183">
        <v>500</v>
      </c>
      <c r="P53" s="163">
        <f t="shared" si="1"/>
        <v>40000</v>
      </c>
      <c r="Q53" s="183">
        <v>500</v>
      </c>
      <c r="R53" s="163">
        <f t="shared" si="2"/>
        <v>40000</v>
      </c>
      <c r="S53" s="183">
        <v>500</v>
      </c>
      <c r="T53" s="163">
        <f t="shared" si="3"/>
        <v>40000</v>
      </c>
      <c r="U53" s="183">
        <v>500</v>
      </c>
      <c r="V53" s="163">
        <f t="shared" si="4"/>
        <v>40000</v>
      </c>
    </row>
    <row r="54" spans="1:22" ht="18" customHeight="1" x14ac:dyDescent="0.3">
      <c r="A54" s="173">
        <v>35</v>
      </c>
      <c r="B54" s="120" t="s">
        <v>1329</v>
      </c>
      <c r="C54" s="260" t="s">
        <v>1332</v>
      </c>
      <c r="D54" s="173" t="s">
        <v>1331</v>
      </c>
      <c r="E54" s="160">
        <v>25</v>
      </c>
      <c r="F54" s="160" t="s">
        <v>1258</v>
      </c>
      <c r="G54" s="162">
        <v>100</v>
      </c>
      <c r="H54" s="163">
        <v>100</v>
      </c>
      <c r="I54" s="163">
        <v>100</v>
      </c>
      <c r="J54" s="163">
        <v>100</v>
      </c>
      <c r="K54" s="163">
        <v>0</v>
      </c>
      <c r="L54" s="163">
        <f t="shared" ref="L54:L74" si="11">J54-K54</f>
        <v>100</v>
      </c>
      <c r="M54" s="166">
        <v>80</v>
      </c>
      <c r="N54" s="163">
        <f t="shared" si="0"/>
        <v>8000</v>
      </c>
      <c r="O54" s="183">
        <v>25</v>
      </c>
      <c r="P54" s="163">
        <f t="shared" si="1"/>
        <v>2000</v>
      </c>
      <c r="Q54" s="183">
        <v>25</v>
      </c>
      <c r="R54" s="163">
        <f t="shared" si="2"/>
        <v>2000</v>
      </c>
      <c r="S54" s="183">
        <v>25</v>
      </c>
      <c r="T54" s="163">
        <f t="shared" si="3"/>
        <v>2000</v>
      </c>
      <c r="U54" s="183">
        <v>25</v>
      </c>
      <c r="V54" s="163">
        <f t="shared" si="4"/>
        <v>2000</v>
      </c>
    </row>
    <row r="55" spans="1:22" ht="18" customHeight="1" x14ac:dyDescent="0.3">
      <c r="A55" s="173">
        <v>36</v>
      </c>
      <c r="B55" s="120" t="s">
        <v>1333</v>
      </c>
      <c r="C55" s="260" t="s">
        <v>1334</v>
      </c>
      <c r="D55" s="174" t="s">
        <v>1331</v>
      </c>
      <c r="E55" s="160">
        <v>25</v>
      </c>
      <c r="F55" s="160" t="s">
        <v>1258</v>
      </c>
      <c r="G55" s="162">
        <v>500</v>
      </c>
      <c r="H55" s="163">
        <v>500</v>
      </c>
      <c r="I55" s="163">
        <v>600</v>
      </c>
      <c r="J55" s="163">
        <v>500</v>
      </c>
      <c r="K55" s="163">
        <v>100</v>
      </c>
      <c r="L55" s="163">
        <f t="shared" si="11"/>
        <v>400</v>
      </c>
      <c r="M55" s="166">
        <v>15</v>
      </c>
      <c r="N55" s="163">
        <f t="shared" si="0"/>
        <v>6000</v>
      </c>
      <c r="O55" s="183">
        <v>100</v>
      </c>
      <c r="P55" s="163">
        <f t="shared" si="1"/>
        <v>1500</v>
      </c>
      <c r="Q55" s="183">
        <v>100</v>
      </c>
      <c r="R55" s="163">
        <f t="shared" si="2"/>
        <v>1500</v>
      </c>
      <c r="S55" s="183">
        <v>100</v>
      </c>
      <c r="T55" s="163">
        <f t="shared" si="3"/>
        <v>1500</v>
      </c>
      <c r="U55" s="183">
        <v>100</v>
      </c>
      <c r="V55" s="163">
        <f t="shared" si="4"/>
        <v>1500</v>
      </c>
    </row>
    <row r="56" spans="1:22" ht="18" customHeight="1" x14ac:dyDescent="0.3">
      <c r="A56" s="173">
        <v>37</v>
      </c>
      <c r="B56" s="120" t="s">
        <v>1335</v>
      </c>
      <c r="C56" s="260" t="s">
        <v>1336</v>
      </c>
      <c r="D56" s="173" t="s">
        <v>1331</v>
      </c>
      <c r="E56" s="160">
        <v>25</v>
      </c>
      <c r="F56" s="160" t="s">
        <v>1258</v>
      </c>
      <c r="G56" s="162">
        <v>300</v>
      </c>
      <c r="H56" s="163">
        <v>300</v>
      </c>
      <c r="I56" s="163">
        <v>500</v>
      </c>
      <c r="J56" s="163">
        <v>500</v>
      </c>
      <c r="K56" s="163">
        <v>100</v>
      </c>
      <c r="L56" s="163">
        <f t="shared" si="11"/>
        <v>400</v>
      </c>
      <c r="M56" s="166">
        <v>15</v>
      </c>
      <c r="N56" s="163">
        <f t="shared" si="0"/>
        <v>6000</v>
      </c>
      <c r="O56" s="183">
        <v>100</v>
      </c>
      <c r="P56" s="163">
        <f t="shared" si="1"/>
        <v>1500</v>
      </c>
      <c r="Q56" s="183">
        <v>100</v>
      </c>
      <c r="R56" s="163">
        <f t="shared" si="2"/>
        <v>1500</v>
      </c>
      <c r="S56" s="183">
        <v>100</v>
      </c>
      <c r="T56" s="163">
        <f t="shared" si="3"/>
        <v>1500</v>
      </c>
      <c r="U56" s="183">
        <v>100</v>
      </c>
      <c r="V56" s="163">
        <f t="shared" si="4"/>
        <v>1500</v>
      </c>
    </row>
    <row r="57" spans="1:22" s="240" customFormat="1" ht="31.5" customHeight="1" x14ac:dyDescent="0.3">
      <c r="A57" s="247"/>
      <c r="B57" s="202"/>
      <c r="C57" s="248"/>
      <c r="G57" s="168"/>
      <c r="H57" s="168"/>
      <c r="I57" s="169"/>
      <c r="J57" s="169"/>
      <c r="K57" s="169"/>
      <c r="L57" s="169"/>
      <c r="M57" s="170"/>
      <c r="N57" s="171"/>
      <c r="P57" s="170"/>
      <c r="R57" s="170"/>
      <c r="T57" s="170"/>
      <c r="V57" s="170"/>
    </row>
    <row r="58" spans="1:22" s="322" customFormat="1" ht="18" customHeight="1" x14ac:dyDescent="0.35">
      <c r="A58" s="324"/>
      <c r="B58" s="380" t="s">
        <v>577</v>
      </c>
      <c r="C58" s="380"/>
      <c r="D58" s="324"/>
      <c r="F58" s="380" t="s">
        <v>1297</v>
      </c>
      <c r="G58" s="380"/>
      <c r="H58" s="380"/>
      <c r="I58" s="169"/>
      <c r="J58" s="169"/>
      <c r="K58" s="169"/>
      <c r="L58" s="380" t="s">
        <v>1588</v>
      </c>
      <c r="M58" s="380"/>
      <c r="N58" s="380"/>
      <c r="P58" s="170"/>
      <c r="S58" s="28" t="s">
        <v>1589</v>
      </c>
      <c r="T58" s="28"/>
      <c r="U58" s="28"/>
      <c r="V58" s="170"/>
    </row>
    <row r="59" spans="1:22" s="322" customFormat="1" ht="18" customHeight="1" x14ac:dyDescent="0.35">
      <c r="A59" s="324"/>
      <c r="B59" s="380" t="s">
        <v>1586</v>
      </c>
      <c r="C59" s="380"/>
      <c r="D59" s="324"/>
      <c r="F59" s="380" t="s">
        <v>1298</v>
      </c>
      <c r="G59" s="380"/>
      <c r="H59" s="380"/>
      <c r="I59" s="169"/>
      <c r="J59" s="169"/>
      <c r="K59" s="169"/>
      <c r="L59" s="380" t="s">
        <v>790</v>
      </c>
      <c r="M59" s="380"/>
      <c r="N59" s="380"/>
      <c r="P59" s="170"/>
      <c r="S59" s="133" t="s">
        <v>688</v>
      </c>
      <c r="T59" s="133"/>
      <c r="U59" s="133"/>
    </row>
    <row r="60" spans="1:22" s="322" customFormat="1" ht="18" customHeight="1" x14ac:dyDescent="0.35">
      <c r="A60" s="324"/>
      <c r="B60" s="380" t="s">
        <v>1587</v>
      </c>
      <c r="C60" s="380"/>
      <c r="D60" s="324"/>
      <c r="E60" s="394" t="s">
        <v>1584</v>
      </c>
      <c r="F60" s="394"/>
      <c r="G60" s="394"/>
      <c r="H60" s="394"/>
      <c r="I60" s="394"/>
      <c r="J60" s="169"/>
      <c r="K60" s="394" t="s">
        <v>1585</v>
      </c>
      <c r="L60" s="394"/>
      <c r="M60" s="394"/>
      <c r="N60" s="394"/>
      <c r="O60" s="394"/>
      <c r="S60" s="133" t="s">
        <v>616</v>
      </c>
      <c r="T60" s="133"/>
      <c r="U60" s="133"/>
    </row>
    <row r="61" spans="1:22" s="322" customFormat="1" ht="18" customHeight="1" x14ac:dyDescent="0.35">
      <c r="A61" s="324"/>
      <c r="B61" s="380" t="s">
        <v>677</v>
      </c>
      <c r="C61" s="380"/>
      <c r="D61" s="324"/>
      <c r="F61" s="380" t="s">
        <v>687</v>
      </c>
      <c r="G61" s="380"/>
      <c r="H61" s="380"/>
      <c r="I61" s="169"/>
      <c r="J61" s="169"/>
      <c r="K61" s="169"/>
      <c r="L61" s="380" t="s">
        <v>86</v>
      </c>
      <c r="M61" s="380"/>
      <c r="N61" s="380"/>
      <c r="S61" s="133" t="s">
        <v>87</v>
      </c>
      <c r="T61" s="133"/>
      <c r="U61" s="133"/>
    </row>
    <row r="62" spans="1:22" s="241" customFormat="1" ht="18" customHeight="1" x14ac:dyDescent="0.35">
      <c r="I62" s="169"/>
      <c r="J62" s="169"/>
      <c r="K62" s="169"/>
      <c r="S62" s="130"/>
      <c r="T62" s="130"/>
      <c r="U62" s="130"/>
    </row>
    <row r="63" spans="1:22" s="241" customFormat="1" ht="18" customHeight="1" x14ac:dyDescent="0.35">
      <c r="I63" s="169"/>
      <c r="J63" s="169"/>
      <c r="K63" s="169"/>
      <c r="S63" s="130"/>
      <c r="T63" s="130"/>
      <c r="U63" s="130"/>
    </row>
    <row r="64" spans="1:22" s="150" customFormat="1" ht="18" customHeight="1" x14ac:dyDescent="0.3">
      <c r="A64" s="385" t="s">
        <v>1229</v>
      </c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</row>
    <row r="65" spans="1:22" s="151" customFormat="1" ht="18" customHeight="1" x14ac:dyDescent="0.3">
      <c r="A65" s="386" t="s">
        <v>1230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</row>
    <row r="66" spans="1:22" s="151" customFormat="1" ht="18" customHeight="1" x14ac:dyDescent="0.3">
      <c r="A66" s="387" t="s">
        <v>12</v>
      </c>
      <c r="B66" s="152" t="s">
        <v>681</v>
      </c>
      <c r="C66" s="390" t="s">
        <v>1244</v>
      </c>
      <c r="D66" s="152" t="s">
        <v>1231</v>
      </c>
      <c r="E66" s="152" t="s">
        <v>1232</v>
      </c>
      <c r="F66" s="152" t="s">
        <v>1221</v>
      </c>
      <c r="G66" s="393" t="s">
        <v>1233</v>
      </c>
      <c r="H66" s="393"/>
      <c r="I66" s="393"/>
      <c r="J66" s="153" t="s">
        <v>1234</v>
      </c>
      <c r="K66" s="153" t="s">
        <v>1235</v>
      </c>
      <c r="L66" s="153" t="s">
        <v>1236</v>
      </c>
      <c r="M66" s="154" t="s">
        <v>1237</v>
      </c>
      <c r="N66" s="269" t="s">
        <v>1238</v>
      </c>
      <c r="O66" s="384" t="s">
        <v>1239</v>
      </c>
      <c r="P66" s="382"/>
      <c r="Q66" s="381" t="s">
        <v>1240</v>
      </c>
      <c r="R66" s="382"/>
      <c r="S66" s="381" t="s">
        <v>1241</v>
      </c>
      <c r="T66" s="382"/>
      <c r="U66" s="381" t="s">
        <v>1242</v>
      </c>
      <c r="V66" s="382"/>
    </row>
    <row r="67" spans="1:22" s="151" customFormat="1" ht="18" customHeight="1" x14ac:dyDescent="0.3">
      <c r="A67" s="388"/>
      <c r="B67" s="155" t="s">
        <v>1243</v>
      </c>
      <c r="C67" s="391"/>
      <c r="D67" s="155" t="s">
        <v>1245</v>
      </c>
      <c r="E67" s="155" t="s">
        <v>1246</v>
      </c>
      <c r="F67" s="155" t="s">
        <v>1246</v>
      </c>
      <c r="G67" s="383" t="s">
        <v>1247</v>
      </c>
      <c r="H67" s="383"/>
      <c r="I67" s="383"/>
      <c r="J67" s="273" t="s">
        <v>1248</v>
      </c>
      <c r="K67" s="273" t="s">
        <v>1249</v>
      </c>
      <c r="L67" s="273" t="s">
        <v>1250</v>
      </c>
      <c r="M67" s="266" t="s">
        <v>1251</v>
      </c>
      <c r="N67" s="270" t="s">
        <v>1252</v>
      </c>
      <c r="O67" s="384" t="s">
        <v>1580</v>
      </c>
      <c r="P67" s="382"/>
      <c r="Q67" s="381" t="s">
        <v>1581</v>
      </c>
      <c r="R67" s="382"/>
      <c r="S67" s="381" t="s">
        <v>1582</v>
      </c>
      <c r="T67" s="382"/>
      <c r="U67" s="381" t="s">
        <v>1583</v>
      </c>
      <c r="V67" s="382"/>
    </row>
    <row r="68" spans="1:22" s="151" customFormat="1" ht="18" customHeight="1" x14ac:dyDescent="0.3">
      <c r="A68" s="389"/>
      <c r="B68" s="156"/>
      <c r="C68" s="392"/>
      <c r="D68" s="156"/>
      <c r="E68" s="156"/>
      <c r="F68" s="156"/>
      <c r="G68" s="267">
        <v>2561</v>
      </c>
      <c r="H68" s="158">
        <v>2562</v>
      </c>
      <c r="I68" s="268">
        <v>2563</v>
      </c>
      <c r="J68" s="158">
        <v>2564</v>
      </c>
      <c r="K68" s="158" t="s">
        <v>1253</v>
      </c>
      <c r="L68" s="158">
        <f>I68+1</f>
        <v>2564</v>
      </c>
      <c r="M68" s="157" t="s">
        <v>1221</v>
      </c>
      <c r="N68" s="271"/>
      <c r="O68" s="265" t="s">
        <v>28</v>
      </c>
      <c r="P68" s="157" t="s">
        <v>1254</v>
      </c>
      <c r="Q68" s="156" t="s">
        <v>28</v>
      </c>
      <c r="R68" s="157" t="s">
        <v>1254</v>
      </c>
      <c r="S68" s="156" t="s">
        <v>28</v>
      </c>
      <c r="T68" s="157" t="s">
        <v>1254</v>
      </c>
      <c r="U68" s="156" t="s">
        <v>28</v>
      </c>
      <c r="V68" s="157" t="s">
        <v>1254</v>
      </c>
    </row>
    <row r="69" spans="1:22" ht="18" customHeight="1" x14ac:dyDescent="0.3">
      <c r="A69" s="173">
        <v>38</v>
      </c>
      <c r="B69" s="120" t="s">
        <v>1337</v>
      </c>
      <c r="C69" s="260" t="s">
        <v>1338</v>
      </c>
      <c r="D69" s="173" t="s">
        <v>1331</v>
      </c>
      <c r="E69" s="160">
        <v>25</v>
      </c>
      <c r="F69" s="160" t="s">
        <v>1258</v>
      </c>
      <c r="G69" s="162">
        <v>100</v>
      </c>
      <c r="H69" s="163">
        <v>100</v>
      </c>
      <c r="I69" s="163">
        <v>100</v>
      </c>
      <c r="J69" s="163">
        <v>100</v>
      </c>
      <c r="K69" s="163">
        <v>0</v>
      </c>
      <c r="L69" s="163">
        <f t="shared" si="11"/>
        <v>100</v>
      </c>
      <c r="M69" s="166">
        <v>50</v>
      </c>
      <c r="N69" s="163">
        <f t="shared" si="0"/>
        <v>5000</v>
      </c>
      <c r="O69" s="183">
        <v>0</v>
      </c>
      <c r="P69" s="163">
        <f t="shared" si="1"/>
        <v>0</v>
      </c>
      <c r="Q69" s="183">
        <v>0</v>
      </c>
      <c r="R69" s="163">
        <f t="shared" si="2"/>
        <v>0</v>
      </c>
      <c r="S69" s="183">
        <v>0</v>
      </c>
      <c r="T69" s="163">
        <f t="shared" si="3"/>
        <v>0</v>
      </c>
      <c r="U69" s="183">
        <v>100</v>
      </c>
      <c r="V69" s="163">
        <f t="shared" si="4"/>
        <v>5000</v>
      </c>
    </row>
    <row r="70" spans="1:22" ht="18" customHeight="1" x14ac:dyDescent="0.3">
      <c r="A70" s="173">
        <v>39</v>
      </c>
      <c r="B70" s="120" t="s">
        <v>1339</v>
      </c>
      <c r="C70" s="260" t="s">
        <v>1340</v>
      </c>
      <c r="D70" s="173" t="s">
        <v>1331</v>
      </c>
      <c r="E70" s="160">
        <v>25</v>
      </c>
      <c r="F70" s="160" t="s">
        <v>1258</v>
      </c>
      <c r="G70" s="162">
        <v>50</v>
      </c>
      <c r="H70" s="163">
        <v>50</v>
      </c>
      <c r="I70" s="163">
        <v>50</v>
      </c>
      <c r="J70" s="163">
        <v>100</v>
      </c>
      <c r="K70" s="163">
        <v>0</v>
      </c>
      <c r="L70" s="163">
        <f t="shared" si="11"/>
        <v>100</v>
      </c>
      <c r="M70" s="166">
        <v>150</v>
      </c>
      <c r="N70" s="163">
        <f t="shared" si="0"/>
        <v>15000</v>
      </c>
      <c r="O70" s="183">
        <v>25</v>
      </c>
      <c r="P70" s="163">
        <f t="shared" si="1"/>
        <v>3750</v>
      </c>
      <c r="Q70" s="183">
        <v>25</v>
      </c>
      <c r="R70" s="163">
        <f t="shared" si="2"/>
        <v>3750</v>
      </c>
      <c r="S70" s="183">
        <v>25</v>
      </c>
      <c r="T70" s="163">
        <f t="shared" si="3"/>
        <v>3750</v>
      </c>
      <c r="U70" s="183">
        <v>25</v>
      </c>
      <c r="V70" s="163">
        <f t="shared" si="4"/>
        <v>3750</v>
      </c>
    </row>
    <row r="71" spans="1:22" ht="18" customHeight="1" x14ac:dyDescent="0.3">
      <c r="A71" s="173">
        <v>40</v>
      </c>
      <c r="B71" s="120" t="s">
        <v>1341</v>
      </c>
      <c r="C71" s="260" t="s">
        <v>1342</v>
      </c>
      <c r="D71" s="173" t="s">
        <v>1331</v>
      </c>
      <c r="E71" s="160">
        <v>100</v>
      </c>
      <c r="F71" s="160" t="s">
        <v>1258</v>
      </c>
      <c r="G71" s="162">
        <v>1000</v>
      </c>
      <c r="H71" s="162">
        <v>1000</v>
      </c>
      <c r="I71" s="162">
        <v>1000</v>
      </c>
      <c r="J71" s="163">
        <v>1500</v>
      </c>
      <c r="K71" s="163">
        <v>200</v>
      </c>
      <c r="L71" s="163">
        <f t="shared" si="11"/>
        <v>1300</v>
      </c>
      <c r="M71" s="166">
        <v>6</v>
      </c>
      <c r="N71" s="163">
        <f t="shared" si="0"/>
        <v>7800</v>
      </c>
      <c r="O71" s="183">
        <v>250</v>
      </c>
      <c r="P71" s="163">
        <f t="shared" si="1"/>
        <v>1500</v>
      </c>
      <c r="Q71" s="183">
        <v>300</v>
      </c>
      <c r="R71" s="163">
        <f t="shared" si="2"/>
        <v>1800</v>
      </c>
      <c r="S71" s="183">
        <v>250</v>
      </c>
      <c r="T71" s="163">
        <f t="shared" si="3"/>
        <v>1500</v>
      </c>
      <c r="U71" s="183">
        <v>500</v>
      </c>
      <c r="V71" s="163">
        <f t="shared" si="4"/>
        <v>3000</v>
      </c>
    </row>
    <row r="72" spans="1:22" ht="18" customHeight="1" x14ac:dyDescent="0.3">
      <c r="A72" s="173">
        <v>41</v>
      </c>
      <c r="B72" s="120" t="s">
        <v>1343</v>
      </c>
      <c r="C72" s="260" t="s">
        <v>1344</v>
      </c>
      <c r="D72" s="173" t="s">
        <v>1331</v>
      </c>
      <c r="E72" s="160">
        <v>25</v>
      </c>
      <c r="F72" s="160" t="s">
        <v>1258</v>
      </c>
      <c r="G72" s="162">
        <v>300</v>
      </c>
      <c r="H72" s="163">
        <v>300</v>
      </c>
      <c r="I72" s="163">
        <v>500</v>
      </c>
      <c r="J72" s="163">
        <v>100</v>
      </c>
      <c r="K72" s="163">
        <v>0</v>
      </c>
      <c r="L72" s="163">
        <f t="shared" si="11"/>
        <v>100</v>
      </c>
      <c r="M72" s="166">
        <v>100</v>
      </c>
      <c r="N72" s="163">
        <f t="shared" si="0"/>
        <v>10000</v>
      </c>
      <c r="O72" s="183">
        <v>25</v>
      </c>
      <c r="P72" s="163">
        <f t="shared" si="1"/>
        <v>2500</v>
      </c>
      <c r="Q72" s="183">
        <v>25</v>
      </c>
      <c r="R72" s="163">
        <f t="shared" si="2"/>
        <v>2500</v>
      </c>
      <c r="S72" s="183">
        <v>25</v>
      </c>
      <c r="T72" s="163">
        <f t="shared" si="3"/>
        <v>2500</v>
      </c>
      <c r="U72" s="183">
        <v>25</v>
      </c>
      <c r="V72" s="163">
        <f t="shared" si="4"/>
        <v>2500</v>
      </c>
    </row>
    <row r="73" spans="1:22" ht="18" customHeight="1" x14ac:dyDescent="0.3">
      <c r="A73" s="173">
        <v>42</v>
      </c>
      <c r="B73" s="120" t="s">
        <v>1345</v>
      </c>
      <c r="C73" s="260" t="s">
        <v>1346</v>
      </c>
      <c r="D73" s="173" t="s">
        <v>1331</v>
      </c>
      <c r="E73" s="160">
        <v>100</v>
      </c>
      <c r="F73" s="160" t="s">
        <v>1258</v>
      </c>
      <c r="G73" s="162">
        <v>1000</v>
      </c>
      <c r="H73" s="163">
        <v>1000</v>
      </c>
      <c r="I73" s="163">
        <v>1000</v>
      </c>
      <c r="J73" s="163">
        <v>2000</v>
      </c>
      <c r="K73" s="163">
        <v>500</v>
      </c>
      <c r="L73" s="163">
        <f t="shared" si="11"/>
        <v>1500</v>
      </c>
      <c r="M73" s="166">
        <v>15</v>
      </c>
      <c r="N73" s="163">
        <f t="shared" si="0"/>
        <v>22500</v>
      </c>
      <c r="O73" s="183">
        <v>250</v>
      </c>
      <c r="P73" s="163">
        <f t="shared" si="1"/>
        <v>3750</v>
      </c>
      <c r="Q73" s="183">
        <v>500</v>
      </c>
      <c r="R73" s="163">
        <f t="shared" si="2"/>
        <v>7500</v>
      </c>
      <c r="S73" s="183">
        <v>250</v>
      </c>
      <c r="T73" s="163">
        <f t="shared" si="3"/>
        <v>3750</v>
      </c>
      <c r="U73" s="183">
        <v>500</v>
      </c>
      <c r="V73" s="163">
        <f t="shared" si="4"/>
        <v>7500</v>
      </c>
    </row>
    <row r="74" spans="1:22" ht="18" customHeight="1" x14ac:dyDescent="0.3">
      <c r="A74" s="173">
        <v>43</v>
      </c>
      <c r="B74" s="120" t="s">
        <v>1347</v>
      </c>
      <c r="C74" s="260" t="s">
        <v>1348</v>
      </c>
      <c r="D74" s="173" t="s">
        <v>1331</v>
      </c>
      <c r="E74" s="160">
        <v>25</v>
      </c>
      <c r="F74" s="160" t="s">
        <v>1258</v>
      </c>
      <c r="G74" s="162">
        <v>1</v>
      </c>
      <c r="H74" s="163">
        <v>1</v>
      </c>
      <c r="I74" s="163">
        <v>1</v>
      </c>
      <c r="J74" s="163">
        <v>1</v>
      </c>
      <c r="K74" s="163">
        <v>0</v>
      </c>
      <c r="L74" s="163">
        <f t="shared" si="11"/>
        <v>1</v>
      </c>
      <c r="M74" s="166">
        <v>100</v>
      </c>
      <c r="N74" s="163">
        <f t="shared" si="0"/>
        <v>100</v>
      </c>
      <c r="O74" s="183">
        <v>1</v>
      </c>
      <c r="P74" s="163">
        <f t="shared" si="1"/>
        <v>100</v>
      </c>
      <c r="Q74" s="183">
        <v>0</v>
      </c>
      <c r="R74" s="163">
        <f t="shared" si="2"/>
        <v>0</v>
      </c>
      <c r="S74" s="183">
        <v>0</v>
      </c>
      <c r="T74" s="163">
        <f t="shared" si="3"/>
        <v>0</v>
      </c>
      <c r="U74" s="183">
        <v>0</v>
      </c>
      <c r="V74" s="163">
        <f t="shared" si="4"/>
        <v>0</v>
      </c>
    </row>
    <row r="75" spans="1:22" ht="18" customHeight="1" x14ac:dyDescent="0.3">
      <c r="A75" s="120"/>
      <c r="B75" s="120"/>
      <c r="C75" s="119" t="s">
        <v>1349</v>
      </c>
      <c r="D75" s="120"/>
      <c r="E75" s="120"/>
      <c r="F75" s="120"/>
      <c r="G75" s="253"/>
      <c r="H75" s="253"/>
      <c r="I75" s="163"/>
      <c r="J75" s="163"/>
      <c r="K75" s="253"/>
      <c r="L75" s="163"/>
      <c r="M75" s="120"/>
      <c r="N75" s="163">
        <f t="shared" si="0"/>
        <v>0</v>
      </c>
      <c r="O75" s="254"/>
      <c r="P75" s="163">
        <f t="shared" si="1"/>
        <v>0</v>
      </c>
      <c r="Q75" s="254"/>
      <c r="R75" s="163">
        <f t="shared" si="2"/>
        <v>0</v>
      </c>
      <c r="S75" s="254"/>
      <c r="T75" s="163">
        <f t="shared" si="3"/>
        <v>0</v>
      </c>
      <c r="U75" s="254"/>
      <c r="V75" s="163">
        <f t="shared" si="4"/>
        <v>0</v>
      </c>
    </row>
    <row r="76" spans="1:22" ht="18" customHeight="1" x14ac:dyDescent="0.3">
      <c r="A76" s="173">
        <v>44</v>
      </c>
      <c r="B76" s="120" t="s">
        <v>1350</v>
      </c>
      <c r="C76" s="259" t="s">
        <v>1351</v>
      </c>
      <c r="D76" s="173" t="s">
        <v>424</v>
      </c>
      <c r="E76" s="160">
        <v>1</v>
      </c>
      <c r="F76" s="160" t="s">
        <v>1258</v>
      </c>
      <c r="G76" s="162">
        <v>3</v>
      </c>
      <c r="H76" s="163">
        <v>2</v>
      </c>
      <c r="I76" s="163">
        <v>5</v>
      </c>
      <c r="J76" s="163">
        <v>5</v>
      </c>
      <c r="K76" s="163">
        <v>0</v>
      </c>
      <c r="L76" s="163">
        <f>J76-K76</f>
        <v>5</v>
      </c>
      <c r="M76" s="166">
        <v>780</v>
      </c>
      <c r="N76" s="163">
        <f t="shared" si="0"/>
        <v>3900</v>
      </c>
      <c r="O76" s="183">
        <v>2</v>
      </c>
      <c r="P76" s="163">
        <f t="shared" si="1"/>
        <v>1560</v>
      </c>
      <c r="Q76" s="183">
        <v>1</v>
      </c>
      <c r="R76" s="163">
        <f t="shared" si="2"/>
        <v>780</v>
      </c>
      <c r="S76" s="183">
        <v>1</v>
      </c>
      <c r="T76" s="163">
        <f t="shared" si="3"/>
        <v>780</v>
      </c>
      <c r="U76" s="183">
        <v>1</v>
      </c>
      <c r="V76" s="163">
        <f t="shared" si="4"/>
        <v>780</v>
      </c>
    </row>
    <row r="77" spans="1:22" ht="18" customHeight="1" x14ac:dyDescent="0.3">
      <c r="A77" s="173">
        <v>45</v>
      </c>
      <c r="B77" s="120" t="s">
        <v>1352</v>
      </c>
      <c r="C77" s="259" t="s">
        <v>1353</v>
      </c>
      <c r="D77" s="173" t="s">
        <v>424</v>
      </c>
      <c r="E77" s="160">
        <v>1</v>
      </c>
      <c r="F77" s="160" t="s">
        <v>1258</v>
      </c>
      <c r="G77" s="162">
        <v>10</v>
      </c>
      <c r="H77" s="163">
        <v>10</v>
      </c>
      <c r="I77" s="163">
        <v>10</v>
      </c>
      <c r="J77" s="163">
        <v>12</v>
      </c>
      <c r="K77" s="163">
        <v>0</v>
      </c>
      <c r="L77" s="163">
        <f t="shared" ref="L77:L78" si="12">J77-K77</f>
        <v>12</v>
      </c>
      <c r="M77" s="166">
        <v>790</v>
      </c>
      <c r="N77" s="163">
        <f t="shared" si="0"/>
        <v>9480</v>
      </c>
      <c r="O77" s="183">
        <v>3</v>
      </c>
      <c r="P77" s="163">
        <f t="shared" si="1"/>
        <v>2370</v>
      </c>
      <c r="Q77" s="183">
        <v>3</v>
      </c>
      <c r="R77" s="163">
        <f t="shared" si="2"/>
        <v>2370</v>
      </c>
      <c r="S77" s="183">
        <v>3</v>
      </c>
      <c r="T77" s="163">
        <f t="shared" si="3"/>
        <v>2370</v>
      </c>
      <c r="U77" s="183">
        <v>3</v>
      </c>
      <c r="V77" s="163">
        <f t="shared" si="4"/>
        <v>2370</v>
      </c>
    </row>
    <row r="78" spans="1:22" ht="18" customHeight="1" x14ac:dyDescent="0.3">
      <c r="A78" s="173">
        <v>46</v>
      </c>
      <c r="B78" s="120" t="s">
        <v>1354</v>
      </c>
      <c r="C78" s="259" t="s">
        <v>1355</v>
      </c>
      <c r="D78" s="160" t="s">
        <v>49</v>
      </c>
      <c r="E78" s="160">
        <v>1</v>
      </c>
      <c r="F78" s="160" t="s">
        <v>1258</v>
      </c>
      <c r="G78" s="162">
        <v>1</v>
      </c>
      <c r="H78" s="163">
        <v>1</v>
      </c>
      <c r="I78" s="163">
        <v>1</v>
      </c>
      <c r="J78" s="163">
        <v>1</v>
      </c>
      <c r="K78" s="163">
        <v>0</v>
      </c>
      <c r="L78" s="163">
        <f t="shared" si="12"/>
        <v>1</v>
      </c>
      <c r="M78" s="166">
        <v>650</v>
      </c>
      <c r="N78" s="163">
        <f t="shared" si="0"/>
        <v>650</v>
      </c>
      <c r="O78" s="183">
        <v>0</v>
      </c>
      <c r="P78" s="163">
        <f t="shared" si="1"/>
        <v>0</v>
      </c>
      <c r="Q78" s="183">
        <v>0</v>
      </c>
      <c r="R78" s="163">
        <f t="shared" si="2"/>
        <v>0</v>
      </c>
      <c r="S78" s="183">
        <v>0</v>
      </c>
      <c r="T78" s="163">
        <f t="shared" si="3"/>
        <v>0</v>
      </c>
      <c r="U78" s="183">
        <v>1</v>
      </c>
      <c r="V78" s="163">
        <f t="shared" si="4"/>
        <v>650</v>
      </c>
    </row>
    <row r="79" spans="1:22" ht="18" customHeight="1" x14ac:dyDescent="0.3">
      <c r="A79" s="161"/>
      <c r="B79" s="161"/>
      <c r="C79" s="259" t="s">
        <v>1356</v>
      </c>
      <c r="D79" s="161"/>
      <c r="E79" s="161"/>
      <c r="F79" s="161"/>
      <c r="G79" s="162"/>
      <c r="H79" s="162"/>
      <c r="I79" s="163"/>
      <c r="J79" s="163"/>
      <c r="K79" s="162"/>
      <c r="L79" s="163"/>
      <c r="M79" s="161"/>
      <c r="N79" s="163">
        <f t="shared" si="0"/>
        <v>0</v>
      </c>
      <c r="O79" s="255"/>
      <c r="P79" s="163">
        <f t="shared" si="1"/>
        <v>0</v>
      </c>
      <c r="Q79" s="255"/>
      <c r="R79" s="163">
        <f t="shared" si="2"/>
        <v>0</v>
      </c>
      <c r="S79" s="255"/>
      <c r="T79" s="163">
        <f t="shared" si="3"/>
        <v>0</v>
      </c>
      <c r="U79" s="255"/>
      <c r="V79" s="163">
        <f t="shared" si="4"/>
        <v>0</v>
      </c>
    </row>
    <row r="80" spans="1:22" ht="18" customHeight="1" x14ac:dyDescent="0.3">
      <c r="A80" s="173">
        <v>47</v>
      </c>
      <c r="B80" s="120" t="s">
        <v>1357</v>
      </c>
      <c r="C80" s="260" t="s">
        <v>1358</v>
      </c>
      <c r="D80" s="160" t="s">
        <v>49</v>
      </c>
      <c r="E80" s="160">
        <v>1</v>
      </c>
      <c r="F80" s="160" t="s">
        <v>1258</v>
      </c>
      <c r="G80" s="162">
        <v>10</v>
      </c>
      <c r="H80" s="163">
        <v>20</v>
      </c>
      <c r="I80" s="163">
        <v>30</v>
      </c>
      <c r="J80" s="163">
        <v>12</v>
      </c>
      <c r="K80" s="163">
        <v>0</v>
      </c>
      <c r="L80" s="163">
        <f>J80-K80</f>
        <v>12</v>
      </c>
      <c r="M80" s="166">
        <v>650</v>
      </c>
      <c r="N80" s="163">
        <f t="shared" si="0"/>
        <v>7800</v>
      </c>
      <c r="O80" s="183">
        <v>3</v>
      </c>
      <c r="P80" s="163">
        <f t="shared" si="1"/>
        <v>1950</v>
      </c>
      <c r="Q80" s="183">
        <v>3</v>
      </c>
      <c r="R80" s="163">
        <f t="shared" si="2"/>
        <v>1950</v>
      </c>
      <c r="S80" s="183">
        <v>3</v>
      </c>
      <c r="T80" s="163">
        <f t="shared" si="3"/>
        <v>1950</v>
      </c>
      <c r="U80" s="183">
        <v>3</v>
      </c>
      <c r="V80" s="163">
        <f t="shared" si="4"/>
        <v>1950</v>
      </c>
    </row>
    <row r="81" spans="1:22" ht="18" customHeight="1" x14ac:dyDescent="0.3">
      <c r="A81" s="173">
        <v>48</v>
      </c>
      <c r="B81" s="120" t="s">
        <v>1359</v>
      </c>
      <c r="C81" s="260" t="s">
        <v>1360</v>
      </c>
      <c r="D81" s="173" t="s">
        <v>1331</v>
      </c>
      <c r="E81" s="160">
        <v>1</v>
      </c>
      <c r="F81" s="160" t="s">
        <v>1258</v>
      </c>
      <c r="G81" s="162">
        <v>10</v>
      </c>
      <c r="H81" s="163">
        <v>10</v>
      </c>
      <c r="I81" s="163">
        <v>12</v>
      </c>
      <c r="J81" s="163">
        <v>12</v>
      </c>
      <c r="K81" s="163">
        <v>0</v>
      </c>
      <c r="L81" s="163">
        <f>J81-K81</f>
        <v>12</v>
      </c>
      <c r="M81" s="166">
        <v>1700</v>
      </c>
      <c r="N81" s="163">
        <f t="shared" si="0"/>
        <v>20400</v>
      </c>
      <c r="O81" s="183">
        <v>3</v>
      </c>
      <c r="P81" s="163">
        <f t="shared" si="1"/>
        <v>5100</v>
      </c>
      <c r="Q81" s="183">
        <v>3</v>
      </c>
      <c r="R81" s="163">
        <f t="shared" si="2"/>
        <v>5100</v>
      </c>
      <c r="S81" s="183">
        <v>3</v>
      </c>
      <c r="T81" s="163">
        <f t="shared" si="3"/>
        <v>5100</v>
      </c>
      <c r="U81" s="183">
        <v>3</v>
      </c>
      <c r="V81" s="163">
        <f t="shared" si="4"/>
        <v>5100</v>
      </c>
    </row>
    <row r="82" spans="1:22" ht="18" customHeight="1" x14ac:dyDescent="0.3">
      <c r="A82" s="173">
        <v>49</v>
      </c>
      <c r="B82" s="120" t="s">
        <v>1361</v>
      </c>
      <c r="C82" s="262" t="s">
        <v>1362</v>
      </c>
      <c r="D82" s="256" t="s">
        <v>1363</v>
      </c>
      <c r="E82" s="160">
        <v>1</v>
      </c>
      <c r="F82" s="160" t="s">
        <v>1258</v>
      </c>
      <c r="G82" s="162">
        <v>7000</v>
      </c>
      <c r="H82" s="163">
        <v>7000</v>
      </c>
      <c r="I82" s="163">
        <v>8000</v>
      </c>
      <c r="J82" s="163">
        <v>10000</v>
      </c>
      <c r="K82" s="163">
        <v>0</v>
      </c>
      <c r="L82" s="163">
        <f t="shared" ref="L82:L83" si="13">J82-K82</f>
        <v>10000</v>
      </c>
      <c r="M82" s="166">
        <v>25</v>
      </c>
      <c r="N82" s="163">
        <f t="shared" si="0"/>
        <v>250000</v>
      </c>
      <c r="O82" s="183">
        <v>2500</v>
      </c>
      <c r="P82" s="163">
        <f t="shared" si="1"/>
        <v>62500</v>
      </c>
      <c r="Q82" s="183">
        <v>2500</v>
      </c>
      <c r="R82" s="163">
        <f t="shared" si="2"/>
        <v>62500</v>
      </c>
      <c r="S82" s="183">
        <v>2500</v>
      </c>
      <c r="T82" s="163">
        <f t="shared" si="3"/>
        <v>62500</v>
      </c>
      <c r="U82" s="183">
        <v>2500</v>
      </c>
      <c r="V82" s="163">
        <f t="shared" si="4"/>
        <v>62500</v>
      </c>
    </row>
    <row r="83" spans="1:22" ht="18" customHeight="1" x14ac:dyDescent="0.3">
      <c r="A83" s="173">
        <v>50</v>
      </c>
      <c r="B83" s="120" t="s">
        <v>1364</v>
      </c>
      <c r="C83" s="259" t="s">
        <v>1365</v>
      </c>
      <c r="D83" s="257" t="s">
        <v>1331</v>
      </c>
      <c r="E83" s="160">
        <v>24</v>
      </c>
      <c r="F83" s="160" t="s">
        <v>1258</v>
      </c>
      <c r="G83" s="162">
        <v>5</v>
      </c>
      <c r="H83" s="163">
        <v>5</v>
      </c>
      <c r="I83" s="163">
        <v>8</v>
      </c>
      <c r="J83" s="163">
        <v>8</v>
      </c>
      <c r="K83" s="163">
        <v>0</v>
      </c>
      <c r="L83" s="163">
        <f t="shared" si="13"/>
        <v>8</v>
      </c>
      <c r="M83" s="166">
        <v>3600</v>
      </c>
      <c r="N83" s="163">
        <f t="shared" si="0"/>
        <v>28800</v>
      </c>
      <c r="O83" s="183">
        <v>2</v>
      </c>
      <c r="P83" s="163">
        <f t="shared" si="1"/>
        <v>7200</v>
      </c>
      <c r="Q83" s="183">
        <v>2</v>
      </c>
      <c r="R83" s="163">
        <f t="shared" si="2"/>
        <v>7200</v>
      </c>
      <c r="S83" s="183">
        <v>2</v>
      </c>
      <c r="T83" s="163">
        <f t="shared" si="3"/>
        <v>7200</v>
      </c>
      <c r="U83" s="183">
        <v>2</v>
      </c>
      <c r="V83" s="163">
        <f t="shared" si="4"/>
        <v>7200</v>
      </c>
    </row>
    <row r="84" spans="1:22" ht="18" customHeight="1" x14ac:dyDescent="0.3">
      <c r="A84" s="173"/>
      <c r="B84" s="173"/>
      <c r="C84" s="261" t="s">
        <v>1366</v>
      </c>
      <c r="D84" s="173"/>
      <c r="E84" s="173"/>
      <c r="F84" s="173"/>
      <c r="G84" s="175"/>
      <c r="H84" s="175"/>
      <c r="I84" s="163"/>
      <c r="J84" s="163"/>
      <c r="K84" s="175"/>
      <c r="L84" s="163"/>
      <c r="M84" s="173"/>
      <c r="N84" s="163">
        <f t="shared" si="0"/>
        <v>0</v>
      </c>
      <c r="O84" s="249"/>
      <c r="P84" s="163">
        <f t="shared" si="1"/>
        <v>0</v>
      </c>
      <c r="Q84" s="249"/>
      <c r="R84" s="163">
        <f t="shared" si="2"/>
        <v>0</v>
      </c>
      <c r="S84" s="249"/>
      <c r="T84" s="163">
        <f t="shared" si="3"/>
        <v>0</v>
      </c>
      <c r="U84" s="249"/>
      <c r="V84" s="163">
        <f t="shared" si="4"/>
        <v>0</v>
      </c>
    </row>
    <row r="85" spans="1:22" ht="18" customHeight="1" x14ac:dyDescent="0.3">
      <c r="A85" s="173">
        <v>51</v>
      </c>
      <c r="B85" s="120" t="s">
        <v>1367</v>
      </c>
      <c r="C85" s="259" t="s">
        <v>1368</v>
      </c>
      <c r="D85" s="173" t="s">
        <v>424</v>
      </c>
      <c r="E85" s="160">
        <v>1</v>
      </c>
      <c r="F85" s="160" t="s">
        <v>1258</v>
      </c>
      <c r="G85" s="162">
        <v>4000</v>
      </c>
      <c r="H85" s="163">
        <v>6000</v>
      </c>
      <c r="I85" s="163">
        <v>7000</v>
      </c>
      <c r="J85" s="163">
        <v>10000</v>
      </c>
      <c r="K85" s="163">
        <v>0</v>
      </c>
      <c r="L85" s="163">
        <f>J85-K85</f>
        <v>10000</v>
      </c>
      <c r="M85" s="166">
        <v>4.9000000000000004</v>
      </c>
      <c r="N85" s="163">
        <f t="shared" si="0"/>
        <v>49000</v>
      </c>
      <c r="O85" s="183">
        <v>2500</v>
      </c>
      <c r="P85" s="163">
        <f t="shared" si="1"/>
        <v>12250</v>
      </c>
      <c r="Q85" s="183">
        <v>2500</v>
      </c>
      <c r="R85" s="163">
        <f t="shared" si="2"/>
        <v>12250</v>
      </c>
      <c r="S85" s="183">
        <v>2500</v>
      </c>
      <c r="T85" s="163">
        <f t="shared" si="3"/>
        <v>12250</v>
      </c>
      <c r="U85" s="183">
        <v>2500</v>
      </c>
      <c r="V85" s="163">
        <f t="shared" si="4"/>
        <v>12250</v>
      </c>
    </row>
    <row r="86" spans="1:22" ht="18" customHeight="1" x14ac:dyDescent="0.3">
      <c r="A86" s="173">
        <v>52</v>
      </c>
      <c r="B86" s="120" t="s">
        <v>1369</v>
      </c>
      <c r="C86" s="261" t="s">
        <v>1370</v>
      </c>
      <c r="D86" s="173" t="s">
        <v>424</v>
      </c>
      <c r="E86" s="173">
        <v>100</v>
      </c>
      <c r="F86" s="160" t="s">
        <v>1258</v>
      </c>
      <c r="G86" s="175">
        <v>20</v>
      </c>
      <c r="H86" s="163">
        <v>25</v>
      </c>
      <c r="I86" s="163">
        <v>25</v>
      </c>
      <c r="J86" s="163">
        <v>40</v>
      </c>
      <c r="K86" s="175">
        <v>10</v>
      </c>
      <c r="L86" s="163">
        <f>J86-K86</f>
        <v>30</v>
      </c>
      <c r="M86" s="173">
        <v>1000</v>
      </c>
      <c r="N86" s="163">
        <f t="shared" si="0"/>
        <v>30000</v>
      </c>
      <c r="O86" s="249">
        <v>10</v>
      </c>
      <c r="P86" s="163">
        <f t="shared" si="1"/>
        <v>10000</v>
      </c>
      <c r="Q86" s="249">
        <v>10</v>
      </c>
      <c r="R86" s="163">
        <f t="shared" si="2"/>
        <v>10000</v>
      </c>
      <c r="S86" s="249">
        <v>0</v>
      </c>
      <c r="T86" s="163">
        <f t="shared" si="3"/>
        <v>0</v>
      </c>
      <c r="U86" s="249">
        <v>10</v>
      </c>
      <c r="V86" s="163">
        <f t="shared" si="4"/>
        <v>10000</v>
      </c>
    </row>
    <row r="87" spans="1:22" ht="18" customHeight="1" x14ac:dyDescent="0.3">
      <c r="A87" s="173">
        <v>53</v>
      </c>
      <c r="B87" s="120" t="s">
        <v>1371</v>
      </c>
      <c r="C87" s="261" t="s">
        <v>1372</v>
      </c>
      <c r="D87" s="173" t="s">
        <v>424</v>
      </c>
      <c r="E87" s="173">
        <v>100</v>
      </c>
      <c r="F87" s="160" t="s">
        <v>1258</v>
      </c>
      <c r="G87" s="175">
        <v>24</v>
      </c>
      <c r="H87" s="163">
        <v>40</v>
      </c>
      <c r="I87" s="163">
        <v>50</v>
      </c>
      <c r="J87" s="163">
        <v>40</v>
      </c>
      <c r="K87" s="175">
        <v>10</v>
      </c>
      <c r="L87" s="163">
        <f t="shared" ref="L87:L111" si="14">J87-K87</f>
        <v>30</v>
      </c>
      <c r="M87" s="173">
        <v>100</v>
      </c>
      <c r="N87" s="163">
        <f t="shared" si="0"/>
        <v>3000</v>
      </c>
      <c r="O87" s="249">
        <v>0</v>
      </c>
      <c r="P87" s="163">
        <f t="shared" si="1"/>
        <v>0</v>
      </c>
      <c r="Q87" s="249">
        <v>10</v>
      </c>
      <c r="R87" s="163">
        <f t="shared" si="2"/>
        <v>1000</v>
      </c>
      <c r="S87" s="249">
        <v>10</v>
      </c>
      <c r="T87" s="163">
        <f t="shared" si="3"/>
        <v>1000</v>
      </c>
      <c r="U87" s="249">
        <v>10</v>
      </c>
      <c r="V87" s="163">
        <f t="shared" si="4"/>
        <v>1000</v>
      </c>
    </row>
    <row r="88" spans="1:22" ht="18" customHeight="1" x14ac:dyDescent="0.3">
      <c r="A88" s="173">
        <v>54</v>
      </c>
      <c r="B88" s="120" t="s">
        <v>1373</v>
      </c>
      <c r="C88" s="259" t="s">
        <v>1374</v>
      </c>
      <c r="D88" s="173" t="s">
        <v>424</v>
      </c>
      <c r="E88" s="160">
        <v>1</v>
      </c>
      <c r="F88" s="160" t="s">
        <v>1258</v>
      </c>
      <c r="G88" s="162">
        <v>5</v>
      </c>
      <c r="H88" s="163">
        <v>5</v>
      </c>
      <c r="I88" s="163">
        <v>12</v>
      </c>
      <c r="J88" s="163">
        <v>15</v>
      </c>
      <c r="K88" s="163">
        <v>0</v>
      </c>
      <c r="L88" s="163">
        <f t="shared" si="14"/>
        <v>15</v>
      </c>
      <c r="M88" s="166">
        <v>2996</v>
      </c>
      <c r="N88" s="163">
        <f t="shared" si="0"/>
        <v>44940</v>
      </c>
      <c r="O88" s="183">
        <v>4</v>
      </c>
      <c r="P88" s="163">
        <f t="shared" si="1"/>
        <v>11984</v>
      </c>
      <c r="Q88" s="183">
        <v>4</v>
      </c>
      <c r="R88" s="163">
        <f t="shared" si="2"/>
        <v>11984</v>
      </c>
      <c r="S88" s="183">
        <v>4</v>
      </c>
      <c r="T88" s="163">
        <f t="shared" si="3"/>
        <v>11984</v>
      </c>
      <c r="U88" s="183">
        <v>3</v>
      </c>
      <c r="V88" s="163">
        <f t="shared" si="4"/>
        <v>8988</v>
      </c>
    </row>
    <row r="89" spans="1:22" s="240" customFormat="1" ht="32" customHeight="1" x14ac:dyDescent="0.3">
      <c r="A89" s="247"/>
      <c r="B89" s="202"/>
      <c r="C89" s="248"/>
      <c r="G89" s="168"/>
      <c r="H89" s="168"/>
      <c r="I89" s="169"/>
      <c r="J89" s="169"/>
      <c r="K89" s="169"/>
      <c r="L89" s="169"/>
      <c r="M89" s="170"/>
      <c r="N89" s="171"/>
      <c r="P89" s="170"/>
      <c r="R89" s="170"/>
      <c r="T89" s="170"/>
      <c r="V89" s="170"/>
    </row>
    <row r="90" spans="1:22" s="322" customFormat="1" ht="18" customHeight="1" x14ac:dyDescent="0.35">
      <c r="A90" s="324"/>
      <c r="B90" s="380" t="s">
        <v>577</v>
      </c>
      <c r="C90" s="380"/>
      <c r="D90" s="324"/>
      <c r="F90" s="380" t="s">
        <v>1297</v>
      </c>
      <c r="G90" s="380"/>
      <c r="H90" s="380"/>
      <c r="I90" s="169"/>
      <c r="J90" s="169"/>
      <c r="K90" s="169"/>
      <c r="L90" s="380" t="s">
        <v>1588</v>
      </c>
      <c r="M90" s="380"/>
      <c r="N90" s="380"/>
      <c r="P90" s="170"/>
      <c r="S90" s="28" t="s">
        <v>1589</v>
      </c>
      <c r="T90" s="28"/>
      <c r="U90" s="28"/>
      <c r="V90" s="170"/>
    </row>
    <row r="91" spans="1:22" s="322" customFormat="1" ht="18" customHeight="1" x14ac:dyDescent="0.35">
      <c r="A91" s="324"/>
      <c r="B91" s="380" t="s">
        <v>1586</v>
      </c>
      <c r="C91" s="380"/>
      <c r="D91" s="324"/>
      <c r="F91" s="380" t="s">
        <v>1298</v>
      </c>
      <c r="G91" s="380"/>
      <c r="H91" s="380"/>
      <c r="I91" s="169"/>
      <c r="J91" s="169"/>
      <c r="K91" s="169"/>
      <c r="L91" s="380" t="s">
        <v>790</v>
      </c>
      <c r="M91" s="380"/>
      <c r="N91" s="380"/>
      <c r="P91" s="170"/>
      <c r="S91" s="133" t="s">
        <v>688</v>
      </c>
      <c r="T91" s="133"/>
      <c r="U91" s="133"/>
    </row>
    <row r="92" spans="1:22" s="322" customFormat="1" ht="18" customHeight="1" x14ac:dyDescent="0.35">
      <c r="A92" s="324"/>
      <c r="B92" s="380" t="s">
        <v>1587</v>
      </c>
      <c r="C92" s="380"/>
      <c r="D92" s="324"/>
      <c r="E92" s="394" t="s">
        <v>1584</v>
      </c>
      <c r="F92" s="394"/>
      <c r="G92" s="394"/>
      <c r="H92" s="394"/>
      <c r="I92" s="394"/>
      <c r="J92" s="169"/>
      <c r="K92" s="394" t="s">
        <v>1585</v>
      </c>
      <c r="L92" s="394"/>
      <c r="M92" s="394"/>
      <c r="N92" s="394"/>
      <c r="O92" s="394"/>
      <c r="S92" s="133" t="s">
        <v>616</v>
      </c>
      <c r="T92" s="133"/>
      <c r="U92" s="133"/>
    </row>
    <row r="93" spans="1:22" s="322" customFormat="1" ht="18" customHeight="1" x14ac:dyDescent="0.35">
      <c r="A93" s="324"/>
      <c r="B93" s="380" t="s">
        <v>677</v>
      </c>
      <c r="C93" s="380"/>
      <c r="D93" s="324"/>
      <c r="F93" s="380" t="s">
        <v>687</v>
      </c>
      <c r="G93" s="380"/>
      <c r="H93" s="380"/>
      <c r="I93" s="169"/>
      <c r="J93" s="169"/>
      <c r="K93" s="169"/>
      <c r="L93" s="380" t="s">
        <v>86</v>
      </c>
      <c r="M93" s="380"/>
      <c r="N93" s="380"/>
      <c r="S93" s="133" t="s">
        <v>87</v>
      </c>
      <c r="T93" s="133"/>
      <c r="U93" s="133"/>
    </row>
    <row r="94" spans="1:22" s="241" customFormat="1" ht="18" customHeight="1" x14ac:dyDescent="0.35">
      <c r="I94" s="169"/>
      <c r="J94" s="169"/>
      <c r="K94" s="169"/>
      <c r="S94" s="130"/>
      <c r="T94" s="130"/>
      <c r="U94" s="130"/>
    </row>
    <row r="95" spans="1:22" s="241" customFormat="1" ht="18" customHeight="1" x14ac:dyDescent="0.35">
      <c r="I95" s="169"/>
      <c r="J95" s="169"/>
      <c r="K95" s="169"/>
      <c r="S95" s="130"/>
      <c r="T95" s="130"/>
      <c r="U95" s="130"/>
    </row>
    <row r="96" spans="1:22" s="150" customFormat="1" ht="18" customHeight="1" x14ac:dyDescent="0.3">
      <c r="A96" s="385" t="s">
        <v>1229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5"/>
      <c r="P96" s="385"/>
      <c r="Q96" s="385"/>
      <c r="R96" s="385"/>
      <c r="S96" s="385"/>
      <c r="T96" s="385"/>
      <c r="U96" s="385"/>
      <c r="V96" s="385"/>
    </row>
    <row r="97" spans="1:23" s="151" customFormat="1" ht="18" customHeight="1" x14ac:dyDescent="0.3">
      <c r="A97" s="386" t="s">
        <v>1230</v>
      </c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</row>
    <row r="98" spans="1:23" s="151" customFormat="1" ht="18" customHeight="1" x14ac:dyDescent="0.3">
      <c r="A98" s="387" t="s">
        <v>12</v>
      </c>
      <c r="B98" s="152" t="s">
        <v>681</v>
      </c>
      <c r="C98" s="390" t="s">
        <v>1244</v>
      </c>
      <c r="D98" s="152" t="s">
        <v>1231</v>
      </c>
      <c r="E98" s="152" t="s">
        <v>1232</v>
      </c>
      <c r="F98" s="152" t="s">
        <v>1221</v>
      </c>
      <c r="G98" s="393" t="s">
        <v>1233</v>
      </c>
      <c r="H98" s="393"/>
      <c r="I98" s="393"/>
      <c r="J98" s="153" t="s">
        <v>1234</v>
      </c>
      <c r="K98" s="153" t="s">
        <v>1235</v>
      </c>
      <c r="L98" s="153" t="s">
        <v>1236</v>
      </c>
      <c r="M98" s="154" t="s">
        <v>1237</v>
      </c>
      <c r="N98" s="269" t="s">
        <v>1238</v>
      </c>
      <c r="O98" s="384" t="s">
        <v>1239</v>
      </c>
      <c r="P98" s="382"/>
      <c r="Q98" s="381" t="s">
        <v>1240</v>
      </c>
      <c r="R98" s="382"/>
      <c r="S98" s="381" t="s">
        <v>1241</v>
      </c>
      <c r="T98" s="382"/>
      <c r="U98" s="381" t="s">
        <v>1242</v>
      </c>
      <c r="V98" s="382"/>
    </row>
    <row r="99" spans="1:23" s="151" customFormat="1" ht="18" customHeight="1" x14ac:dyDescent="0.3">
      <c r="A99" s="388"/>
      <c r="B99" s="155" t="s">
        <v>1243</v>
      </c>
      <c r="C99" s="391"/>
      <c r="D99" s="155" t="s">
        <v>1245</v>
      </c>
      <c r="E99" s="155" t="s">
        <v>1246</v>
      </c>
      <c r="F99" s="155" t="s">
        <v>1246</v>
      </c>
      <c r="G99" s="383" t="s">
        <v>1247</v>
      </c>
      <c r="H99" s="383"/>
      <c r="I99" s="383"/>
      <c r="J99" s="273" t="s">
        <v>1248</v>
      </c>
      <c r="K99" s="273" t="s">
        <v>1249</v>
      </c>
      <c r="L99" s="273" t="s">
        <v>1250</v>
      </c>
      <c r="M99" s="266" t="s">
        <v>1251</v>
      </c>
      <c r="N99" s="270" t="s">
        <v>1252</v>
      </c>
      <c r="O99" s="384" t="s">
        <v>1580</v>
      </c>
      <c r="P99" s="382"/>
      <c r="Q99" s="381" t="s">
        <v>1581</v>
      </c>
      <c r="R99" s="382"/>
      <c r="S99" s="381" t="s">
        <v>1582</v>
      </c>
      <c r="T99" s="382"/>
      <c r="U99" s="381" t="s">
        <v>1583</v>
      </c>
      <c r="V99" s="382"/>
    </row>
    <row r="100" spans="1:23" s="151" customFormat="1" ht="18" customHeight="1" x14ac:dyDescent="0.3">
      <c r="A100" s="389"/>
      <c r="B100" s="156"/>
      <c r="C100" s="392"/>
      <c r="D100" s="156"/>
      <c r="E100" s="156"/>
      <c r="F100" s="156"/>
      <c r="G100" s="267">
        <v>2561</v>
      </c>
      <c r="H100" s="158">
        <v>2562</v>
      </c>
      <c r="I100" s="268">
        <v>2563</v>
      </c>
      <c r="J100" s="158">
        <v>2564</v>
      </c>
      <c r="K100" s="158" t="s">
        <v>1253</v>
      </c>
      <c r="L100" s="158">
        <f>I100+1</f>
        <v>2564</v>
      </c>
      <c r="M100" s="157" t="s">
        <v>1221</v>
      </c>
      <c r="N100" s="271"/>
      <c r="O100" s="265" t="s">
        <v>28</v>
      </c>
      <c r="P100" s="157" t="s">
        <v>1254</v>
      </c>
      <c r="Q100" s="156" t="s">
        <v>28</v>
      </c>
      <c r="R100" s="157" t="s">
        <v>1254</v>
      </c>
      <c r="S100" s="156" t="s">
        <v>28</v>
      </c>
      <c r="T100" s="157" t="s">
        <v>1254</v>
      </c>
      <c r="U100" s="156" t="s">
        <v>28</v>
      </c>
      <c r="V100" s="157" t="s">
        <v>1254</v>
      </c>
    </row>
    <row r="101" spans="1:23" ht="18" customHeight="1" x14ac:dyDescent="0.3">
      <c r="A101" s="173">
        <v>55</v>
      </c>
      <c r="B101" s="120" t="s">
        <v>1375</v>
      </c>
      <c r="C101" s="259" t="s">
        <v>1376</v>
      </c>
      <c r="D101" s="173" t="s">
        <v>424</v>
      </c>
      <c r="E101" s="160">
        <v>1</v>
      </c>
      <c r="F101" s="160" t="s">
        <v>1258</v>
      </c>
      <c r="G101" s="162">
        <v>12</v>
      </c>
      <c r="H101" s="163">
        <v>12</v>
      </c>
      <c r="I101" s="163">
        <v>12</v>
      </c>
      <c r="J101" s="163">
        <v>12</v>
      </c>
      <c r="K101" s="163">
        <v>0</v>
      </c>
      <c r="L101" s="163">
        <f t="shared" si="14"/>
        <v>12</v>
      </c>
      <c r="M101" s="166">
        <v>22470</v>
      </c>
      <c r="N101" s="163">
        <f t="shared" si="0"/>
        <v>269640</v>
      </c>
      <c r="O101" s="183">
        <v>3</v>
      </c>
      <c r="P101" s="163">
        <f t="shared" si="1"/>
        <v>67410</v>
      </c>
      <c r="Q101" s="183">
        <v>3</v>
      </c>
      <c r="R101" s="163">
        <f t="shared" si="2"/>
        <v>67410</v>
      </c>
      <c r="S101" s="183">
        <v>3</v>
      </c>
      <c r="T101" s="163">
        <f t="shared" si="3"/>
        <v>67410</v>
      </c>
      <c r="U101" s="183">
        <v>3</v>
      </c>
      <c r="V101" s="163">
        <f t="shared" si="4"/>
        <v>67410</v>
      </c>
    </row>
    <row r="102" spans="1:23" ht="18" customHeight="1" x14ac:dyDescent="0.3">
      <c r="A102" s="173">
        <v>56</v>
      </c>
      <c r="B102" s="120" t="s">
        <v>1377</v>
      </c>
      <c r="C102" s="259" t="s">
        <v>1378</v>
      </c>
      <c r="D102" s="173" t="s">
        <v>1331</v>
      </c>
      <c r="E102" s="160">
        <v>295</v>
      </c>
      <c r="F102" s="160" t="s">
        <v>1258</v>
      </c>
      <c r="G102" s="162">
        <v>1500</v>
      </c>
      <c r="H102" s="163">
        <v>1500</v>
      </c>
      <c r="I102" s="163">
        <v>2466</v>
      </c>
      <c r="J102" s="163">
        <v>2466</v>
      </c>
      <c r="K102" s="163">
        <v>0</v>
      </c>
      <c r="L102" s="163">
        <f t="shared" si="14"/>
        <v>2466</v>
      </c>
      <c r="M102" s="166">
        <v>6</v>
      </c>
      <c r="N102" s="163">
        <f t="shared" si="0"/>
        <v>14796</v>
      </c>
      <c r="O102" s="183">
        <v>822</v>
      </c>
      <c r="P102" s="163">
        <f t="shared" si="1"/>
        <v>4932</v>
      </c>
      <c r="Q102" s="183">
        <v>822</v>
      </c>
      <c r="R102" s="163">
        <f t="shared" si="2"/>
        <v>4932</v>
      </c>
      <c r="S102" s="183">
        <v>0</v>
      </c>
      <c r="T102" s="163">
        <f t="shared" si="3"/>
        <v>0</v>
      </c>
      <c r="U102" s="183">
        <v>822</v>
      </c>
      <c r="V102" s="163">
        <f t="shared" si="4"/>
        <v>4932</v>
      </c>
      <c r="W102" s="176"/>
    </row>
    <row r="103" spans="1:23" ht="18" customHeight="1" x14ac:dyDescent="0.3">
      <c r="A103" s="173">
        <v>57</v>
      </c>
      <c r="B103" s="120" t="s">
        <v>1379</v>
      </c>
      <c r="C103" s="259" t="s">
        <v>1380</v>
      </c>
      <c r="D103" s="173" t="s">
        <v>1331</v>
      </c>
      <c r="E103" s="160">
        <v>220</v>
      </c>
      <c r="F103" s="160" t="s">
        <v>1258</v>
      </c>
      <c r="G103" s="162">
        <v>2500</v>
      </c>
      <c r="H103" s="163">
        <v>1760</v>
      </c>
      <c r="I103" s="163">
        <v>1800</v>
      </c>
      <c r="J103" s="163">
        <v>1800</v>
      </c>
      <c r="K103" s="163">
        <v>0</v>
      </c>
      <c r="L103" s="163">
        <f t="shared" si="14"/>
        <v>1800</v>
      </c>
      <c r="M103" s="166">
        <v>9.3000000000000007</v>
      </c>
      <c r="N103" s="163">
        <f t="shared" si="0"/>
        <v>16740</v>
      </c>
      <c r="O103" s="183">
        <v>600</v>
      </c>
      <c r="P103" s="163">
        <f t="shared" si="1"/>
        <v>5580</v>
      </c>
      <c r="Q103" s="183">
        <v>0</v>
      </c>
      <c r="R103" s="163">
        <f t="shared" si="2"/>
        <v>0</v>
      </c>
      <c r="S103" s="183">
        <v>600</v>
      </c>
      <c r="T103" s="163">
        <f t="shared" si="3"/>
        <v>5580</v>
      </c>
      <c r="U103" s="183">
        <v>600</v>
      </c>
      <c r="V103" s="163">
        <f t="shared" si="4"/>
        <v>5580</v>
      </c>
      <c r="W103" s="176"/>
    </row>
    <row r="104" spans="1:23" ht="18" customHeight="1" x14ac:dyDescent="0.3">
      <c r="A104" s="173">
        <v>58</v>
      </c>
      <c r="B104" s="120" t="s">
        <v>1381</v>
      </c>
      <c r="C104" s="259" t="s">
        <v>1382</v>
      </c>
      <c r="D104" s="173" t="s">
        <v>1331</v>
      </c>
      <c r="E104" s="160">
        <v>120</v>
      </c>
      <c r="F104" s="160" t="s">
        <v>1258</v>
      </c>
      <c r="G104" s="162">
        <v>3000</v>
      </c>
      <c r="H104" s="163">
        <v>5000</v>
      </c>
      <c r="I104" s="163">
        <v>7264</v>
      </c>
      <c r="J104" s="163">
        <v>7264</v>
      </c>
      <c r="K104" s="163">
        <v>0</v>
      </c>
      <c r="L104" s="163">
        <f t="shared" si="14"/>
        <v>7264</v>
      </c>
      <c r="M104" s="166">
        <v>9.6</v>
      </c>
      <c r="N104" s="163">
        <f t="shared" si="0"/>
        <v>69734.399999999994</v>
      </c>
      <c r="O104" s="183">
        <v>1816</v>
      </c>
      <c r="P104" s="163">
        <f t="shared" si="1"/>
        <v>17433.599999999999</v>
      </c>
      <c r="Q104" s="183">
        <v>1816</v>
      </c>
      <c r="R104" s="163">
        <f t="shared" si="2"/>
        <v>17433.599999999999</v>
      </c>
      <c r="S104" s="183">
        <v>1816</v>
      </c>
      <c r="T104" s="163">
        <f t="shared" si="3"/>
        <v>17433.599999999999</v>
      </c>
      <c r="U104" s="183">
        <v>1816</v>
      </c>
      <c r="V104" s="163">
        <f t="shared" si="4"/>
        <v>17433.599999999999</v>
      </c>
      <c r="W104" s="176"/>
    </row>
    <row r="105" spans="1:23" ht="18" customHeight="1" x14ac:dyDescent="0.3">
      <c r="A105" s="173">
        <v>59</v>
      </c>
      <c r="B105" s="120" t="s">
        <v>1383</v>
      </c>
      <c r="C105" s="259" t="s">
        <v>1384</v>
      </c>
      <c r="D105" s="173" t="s">
        <v>1331</v>
      </c>
      <c r="E105" s="160">
        <v>220</v>
      </c>
      <c r="F105" s="160" t="s">
        <v>1258</v>
      </c>
      <c r="G105" s="162">
        <v>500</v>
      </c>
      <c r="H105" s="163">
        <v>500</v>
      </c>
      <c r="I105" s="163">
        <v>902</v>
      </c>
      <c r="J105" s="163">
        <v>902</v>
      </c>
      <c r="K105" s="163">
        <v>0</v>
      </c>
      <c r="L105" s="163">
        <f t="shared" si="14"/>
        <v>902</v>
      </c>
      <c r="M105" s="166">
        <v>12.8</v>
      </c>
      <c r="N105" s="163">
        <f t="shared" si="0"/>
        <v>11545.6</v>
      </c>
      <c r="O105" s="183">
        <v>0</v>
      </c>
      <c r="P105" s="163">
        <f t="shared" si="1"/>
        <v>0</v>
      </c>
      <c r="Q105" s="183">
        <v>902</v>
      </c>
      <c r="R105" s="163">
        <f t="shared" si="2"/>
        <v>11545.6</v>
      </c>
      <c r="S105" s="183">
        <v>0</v>
      </c>
      <c r="T105" s="163">
        <f t="shared" si="3"/>
        <v>0</v>
      </c>
      <c r="U105" s="183">
        <v>0</v>
      </c>
      <c r="V105" s="163">
        <f t="shared" si="4"/>
        <v>0</v>
      </c>
      <c r="W105" s="176"/>
    </row>
    <row r="106" spans="1:23" ht="18" customHeight="1" x14ac:dyDescent="0.3">
      <c r="A106" s="173">
        <v>60</v>
      </c>
      <c r="B106" s="120" t="s">
        <v>1385</v>
      </c>
      <c r="C106" s="259" t="s">
        <v>1386</v>
      </c>
      <c r="D106" s="173" t="s">
        <v>1331</v>
      </c>
      <c r="E106" s="160">
        <v>344</v>
      </c>
      <c r="F106" s="160" t="s">
        <v>1258</v>
      </c>
      <c r="G106" s="162">
        <v>1500</v>
      </c>
      <c r="H106" s="163">
        <v>1000</v>
      </c>
      <c r="I106" s="163">
        <v>1456</v>
      </c>
      <c r="J106" s="163">
        <v>1456</v>
      </c>
      <c r="K106" s="163">
        <v>0</v>
      </c>
      <c r="L106" s="163">
        <f t="shared" si="14"/>
        <v>1456</v>
      </c>
      <c r="M106" s="166">
        <v>12.8</v>
      </c>
      <c r="N106" s="163">
        <f t="shared" si="0"/>
        <v>18636.8</v>
      </c>
      <c r="O106" s="183">
        <v>728</v>
      </c>
      <c r="P106" s="163">
        <f t="shared" si="1"/>
        <v>9318.4</v>
      </c>
      <c r="Q106" s="183">
        <v>0</v>
      </c>
      <c r="R106" s="163">
        <f t="shared" si="2"/>
        <v>0</v>
      </c>
      <c r="S106" s="183">
        <v>728</v>
      </c>
      <c r="T106" s="163">
        <f t="shared" si="3"/>
        <v>9318.4</v>
      </c>
      <c r="U106" s="183">
        <v>0</v>
      </c>
      <c r="V106" s="163">
        <f t="shared" si="4"/>
        <v>0</v>
      </c>
      <c r="W106" s="176"/>
    </row>
    <row r="107" spans="1:23" ht="18" customHeight="1" x14ac:dyDescent="0.3">
      <c r="A107" s="173">
        <v>61</v>
      </c>
      <c r="B107" s="120" t="s">
        <v>1387</v>
      </c>
      <c r="C107" s="259" t="s">
        <v>1388</v>
      </c>
      <c r="D107" s="173" t="s">
        <v>1331</v>
      </c>
      <c r="E107" s="160">
        <v>295</v>
      </c>
      <c r="F107" s="160" t="s">
        <v>1258</v>
      </c>
      <c r="G107" s="162">
        <v>2000</v>
      </c>
      <c r="H107" s="163">
        <v>1000</v>
      </c>
      <c r="I107" s="163">
        <v>1456</v>
      </c>
      <c r="J107" s="163">
        <v>1456</v>
      </c>
      <c r="K107" s="163">
        <v>0</v>
      </c>
      <c r="L107" s="163">
        <f>J107-K107</f>
        <v>1456</v>
      </c>
      <c r="M107" s="166">
        <v>12.8</v>
      </c>
      <c r="N107" s="163">
        <f t="shared" ref="N107:N117" si="15">M107*L107</f>
        <v>18636.8</v>
      </c>
      <c r="O107" s="183">
        <v>728</v>
      </c>
      <c r="P107" s="163">
        <f t="shared" ref="P107:P117" si="16">O107*M107</f>
        <v>9318.4</v>
      </c>
      <c r="Q107" s="183">
        <v>0</v>
      </c>
      <c r="R107" s="163">
        <f t="shared" ref="R107:R117" si="17">Q107*M107</f>
        <v>0</v>
      </c>
      <c r="S107" s="183">
        <v>728</v>
      </c>
      <c r="T107" s="163">
        <f t="shared" ref="T107:T117" si="18">S107*M107</f>
        <v>9318.4</v>
      </c>
      <c r="U107" s="183">
        <v>0</v>
      </c>
      <c r="V107" s="163">
        <f t="shared" ref="V107:V117" si="19">U107*M107</f>
        <v>0</v>
      </c>
      <c r="W107" s="176"/>
    </row>
    <row r="108" spans="1:23" ht="18" customHeight="1" x14ac:dyDescent="0.3">
      <c r="A108" s="173">
        <v>62</v>
      </c>
      <c r="B108" s="120" t="s">
        <v>1389</v>
      </c>
      <c r="C108" s="259" t="s">
        <v>1390</v>
      </c>
      <c r="D108" s="173" t="s">
        <v>1331</v>
      </c>
      <c r="E108" s="160">
        <v>240</v>
      </c>
      <c r="F108" s="160" t="s">
        <v>1258</v>
      </c>
      <c r="G108" s="162">
        <v>1500</v>
      </c>
      <c r="H108" s="163">
        <v>1000</v>
      </c>
      <c r="I108" s="163">
        <v>1362</v>
      </c>
      <c r="J108" s="163">
        <v>1362</v>
      </c>
      <c r="K108" s="163">
        <v>0</v>
      </c>
      <c r="L108" s="163">
        <f t="shared" si="14"/>
        <v>1362</v>
      </c>
      <c r="M108" s="166">
        <v>37.4</v>
      </c>
      <c r="N108" s="163">
        <f t="shared" si="15"/>
        <v>50938.799999999996</v>
      </c>
      <c r="O108" s="183">
        <v>454</v>
      </c>
      <c r="P108" s="163">
        <f t="shared" si="16"/>
        <v>16979.599999999999</v>
      </c>
      <c r="Q108" s="183">
        <v>227</v>
      </c>
      <c r="R108" s="163">
        <f t="shared" si="17"/>
        <v>8489.7999999999993</v>
      </c>
      <c r="S108" s="183">
        <v>454</v>
      </c>
      <c r="T108" s="163">
        <f t="shared" si="18"/>
        <v>16979.599999999999</v>
      </c>
      <c r="U108" s="183">
        <v>227</v>
      </c>
      <c r="V108" s="163">
        <f t="shared" si="19"/>
        <v>8489.7999999999993</v>
      </c>
      <c r="W108" s="176"/>
    </row>
    <row r="109" spans="1:23" ht="18" customHeight="1" x14ac:dyDescent="0.3">
      <c r="A109" s="173">
        <v>63</v>
      </c>
      <c r="B109" s="120" t="s">
        <v>1391</v>
      </c>
      <c r="C109" s="259" t="s">
        <v>1392</v>
      </c>
      <c r="D109" s="173" t="s">
        <v>1331</v>
      </c>
      <c r="E109" s="160">
        <v>100</v>
      </c>
      <c r="F109" s="160" t="s">
        <v>1258</v>
      </c>
      <c r="G109" s="162">
        <v>1500</v>
      </c>
      <c r="H109" s="163">
        <v>3500</v>
      </c>
      <c r="I109" s="163">
        <v>4540</v>
      </c>
      <c r="J109" s="163">
        <v>4540</v>
      </c>
      <c r="K109" s="163">
        <v>0</v>
      </c>
      <c r="L109" s="163">
        <f t="shared" si="14"/>
        <v>4540</v>
      </c>
      <c r="M109" s="166">
        <v>42.8</v>
      </c>
      <c r="N109" s="163">
        <f t="shared" si="15"/>
        <v>194312</v>
      </c>
      <c r="O109" s="183">
        <v>1135</v>
      </c>
      <c r="P109" s="163">
        <f t="shared" si="16"/>
        <v>48578</v>
      </c>
      <c r="Q109" s="183">
        <v>1135</v>
      </c>
      <c r="R109" s="163">
        <f t="shared" si="17"/>
        <v>48578</v>
      </c>
      <c r="S109" s="183">
        <v>1135</v>
      </c>
      <c r="T109" s="163">
        <f t="shared" si="18"/>
        <v>48578</v>
      </c>
      <c r="U109" s="183">
        <v>1135</v>
      </c>
      <c r="V109" s="163">
        <f t="shared" si="19"/>
        <v>48578</v>
      </c>
      <c r="W109" s="176"/>
    </row>
    <row r="110" spans="1:23" ht="18" customHeight="1" x14ac:dyDescent="0.3">
      <c r="A110" s="173">
        <v>64</v>
      </c>
      <c r="B110" s="120" t="s">
        <v>1393</v>
      </c>
      <c r="C110" s="259" t="s">
        <v>1394</v>
      </c>
      <c r="D110" s="173" t="s">
        <v>1331</v>
      </c>
      <c r="E110" s="160">
        <v>100</v>
      </c>
      <c r="F110" s="160" t="s">
        <v>1258</v>
      </c>
      <c r="G110" s="162">
        <v>500</v>
      </c>
      <c r="H110" s="163">
        <v>1000</v>
      </c>
      <c r="I110" s="163">
        <v>1428</v>
      </c>
      <c r="J110" s="163">
        <v>1428</v>
      </c>
      <c r="K110" s="163">
        <v>0</v>
      </c>
      <c r="L110" s="163">
        <f t="shared" si="14"/>
        <v>1428</v>
      </c>
      <c r="M110" s="166">
        <v>6.3</v>
      </c>
      <c r="N110" s="163">
        <f t="shared" si="15"/>
        <v>8996.4</v>
      </c>
      <c r="O110" s="183">
        <v>0</v>
      </c>
      <c r="P110" s="163">
        <f t="shared" si="16"/>
        <v>0</v>
      </c>
      <c r="Q110" s="183">
        <v>0</v>
      </c>
      <c r="R110" s="163">
        <f t="shared" si="17"/>
        <v>0</v>
      </c>
      <c r="S110" s="183">
        <v>1428</v>
      </c>
      <c r="T110" s="163">
        <f t="shared" si="18"/>
        <v>8996.4</v>
      </c>
      <c r="U110" s="183">
        <v>0</v>
      </c>
      <c r="V110" s="163">
        <f t="shared" si="19"/>
        <v>0</v>
      </c>
      <c r="W110" s="176"/>
    </row>
    <row r="111" spans="1:23" ht="18" customHeight="1" x14ac:dyDescent="0.3">
      <c r="A111" s="173">
        <v>65</v>
      </c>
      <c r="B111" s="120" t="s">
        <v>1395</v>
      </c>
      <c r="C111" s="259" t="s">
        <v>1396</v>
      </c>
      <c r="D111" s="173" t="s">
        <v>1331</v>
      </c>
      <c r="E111" s="160">
        <v>237</v>
      </c>
      <c r="F111" s="160" t="s">
        <v>1258</v>
      </c>
      <c r="G111" s="162">
        <v>500</v>
      </c>
      <c r="H111" s="163">
        <v>1000</v>
      </c>
      <c r="I111" s="163">
        <v>1456</v>
      </c>
      <c r="J111" s="163">
        <v>1456</v>
      </c>
      <c r="K111" s="163">
        <v>0</v>
      </c>
      <c r="L111" s="163">
        <f t="shared" si="14"/>
        <v>1456</v>
      </c>
      <c r="M111" s="166">
        <v>8.4</v>
      </c>
      <c r="N111" s="163">
        <f t="shared" si="15"/>
        <v>12230.4</v>
      </c>
      <c r="O111" s="183">
        <v>0</v>
      </c>
      <c r="P111" s="163">
        <f t="shared" si="16"/>
        <v>0</v>
      </c>
      <c r="Q111" s="183">
        <v>728</v>
      </c>
      <c r="R111" s="163">
        <f t="shared" si="17"/>
        <v>6115.2</v>
      </c>
      <c r="S111" s="183">
        <v>0</v>
      </c>
      <c r="T111" s="163">
        <f t="shared" si="18"/>
        <v>0</v>
      </c>
      <c r="U111" s="183">
        <v>728</v>
      </c>
      <c r="V111" s="163">
        <f t="shared" si="19"/>
        <v>6115.2</v>
      </c>
      <c r="W111" s="176"/>
    </row>
    <row r="112" spans="1:23" ht="18" customHeight="1" x14ac:dyDescent="0.3">
      <c r="A112" s="173">
        <v>66</v>
      </c>
      <c r="B112" s="120" t="s">
        <v>1397</v>
      </c>
      <c r="C112" s="259" t="s">
        <v>1398</v>
      </c>
      <c r="D112" s="173" t="s">
        <v>1331</v>
      </c>
      <c r="E112" s="160">
        <v>250</v>
      </c>
      <c r="F112" s="160" t="s">
        <v>1258</v>
      </c>
      <c r="G112" s="162">
        <v>500</v>
      </c>
      <c r="H112" s="163">
        <v>750</v>
      </c>
      <c r="I112" s="163">
        <v>1344</v>
      </c>
      <c r="J112" s="163">
        <v>1344</v>
      </c>
      <c r="K112" s="163">
        <v>0</v>
      </c>
      <c r="L112" s="163">
        <f>J112-K112</f>
        <v>1344</v>
      </c>
      <c r="M112" s="166">
        <v>10.7</v>
      </c>
      <c r="N112" s="163">
        <f t="shared" si="15"/>
        <v>14380.8</v>
      </c>
      <c r="O112" s="183">
        <v>336</v>
      </c>
      <c r="P112" s="163">
        <f t="shared" si="16"/>
        <v>3595.2</v>
      </c>
      <c r="Q112" s="183">
        <v>336</v>
      </c>
      <c r="R112" s="163">
        <f t="shared" si="17"/>
        <v>3595.2</v>
      </c>
      <c r="S112" s="183">
        <v>336</v>
      </c>
      <c r="T112" s="163">
        <f t="shared" si="18"/>
        <v>3595.2</v>
      </c>
      <c r="U112" s="183">
        <v>336</v>
      </c>
      <c r="V112" s="163">
        <f t="shared" si="19"/>
        <v>3595.2</v>
      </c>
      <c r="W112" s="176"/>
    </row>
    <row r="113" spans="1:23" ht="18" customHeight="1" x14ac:dyDescent="0.3">
      <c r="A113" s="173">
        <v>67</v>
      </c>
      <c r="B113" s="120" t="s">
        <v>1399</v>
      </c>
      <c r="C113" s="259" t="s">
        <v>1400</v>
      </c>
      <c r="D113" s="173" t="s">
        <v>1331</v>
      </c>
      <c r="E113" s="160">
        <v>250</v>
      </c>
      <c r="F113" s="160" t="s">
        <v>1258</v>
      </c>
      <c r="G113" s="162">
        <v>500</v>
      </c>
      <c r="H113" s="163">
        <v>750</v>
      </c>
      <c r="I113" s="163">
        <v>1233</v>
      </c>
      <c r="J113" s="163">
        <v>1233</v>
      </c>
      <c r="K113" s="163">
        <v>0</v>
      </c>
      <c r="L113" s="163">
        <f t="shared" ref="L113:L117" si="20">J113-K113</f>
        <v>1233</v>
      </c>
      <c r="M113" s="166">
        <v>10.7</v>
      </c>
      <c r="N113" s="163">
        <f t="shared" si="15"/>
        <v>13193.099999999999</v>
      </c>
      <c r="O113" s="183">
        <v>0</v>
      </c>
      <c r="P113" s="163">
        <f t="shared" si="16"/>
        <v>0</v>
      </c>
      <c r="Q113" s="183">
        <v>411</v>
      </c>
      <c r="R113" s="163">
        <f t="shared" si="17"/>
        <v>4397.7</v>
      </c>
      <c r="S113" s="183">
        <v>411</v>
      </c>
      <c r="T113" s="163">
        <f t="shared" si="18"/>
        <v>4397.7</v>
      </c>
      <c r="U113" s="183">
        <v>411</v>
      </c>
      <c r="V113" s="163">
        <f t="shared" si="19"/>
        <v>4397.7</v>
      </c>
      <c r="W113" s="176"/>
    </row>
    <row r="114" spans="1:23" ht="18" customHeight="1" x14ac:dyDescent="0.3">
      <c r="A114" s="173">
        <v>68</v>
      </c>
      <c r="B114" s="120" t="s">
        <v>1401</v>
      </c>
      <c r="C114" s="259" t="s">
        <v>1402</v>
      </c>
      <c r="D114" s="173" t="s">
        <v>1331</v>
      </c>
      <c r="E114" s="160">
        <v>260</v>
      </c>
      <c r="F114" s="160" t="s">
        <v>1258</v>
      </c>
      <c r="G114" s="162">
        <v>620</v>
      </c>
      <c r="H114" s="163">
        <v>720</v>
      </c>
      <c r="I114" s="163">
        <v>1884</v>
      </c>
      <c r="J114" s="163">
        <v>1884</v>
      </c>
      <c r="K114" s="163">
        <v>0</v>
      </c>
      <c r="L114" s="163">
        <f t="shared" si="20"/>
        <v>1884</v>
      </c>
      <c r="M114" s="166">
        <v>10.7</v>
      </c>
      <c r="N114" s="163">
        <f t="shared" si="15"/>
        <v>20158.8</v>
      </c>
      <c r="O114" s="183">
        <v>942</v>
      </c>
      <c r="P114" s="163">
        <f t="shared" si="16"/>
        <v>10079.4</v>
      </c>
      <c r="Q114" s="183">
        <v>0</v>
      </c>
      <c r="R114" s="163">
        <f t="shared" si="17"/>
        <v>0</v>
      </c>
      <c r="S114" s="183">
        <v>0</v>
      </c>
      <c r="T114" s="163">
        <f t="shared" si="18"/>
        <v>0</v>
      </c>
      <c r="U114" s="183">
        <v>942</v>
      </c>
      <c r="V114" s="163">
        <f t="shared" si="19"/>
        <v>10079.4</v>
      </c>
      <c r="W114" s="176"/>
    </row>
    <row r="115" spans="1:23" ht="18" customHeight="1" x14ac:dyDescent="0.3">
      <c r="A115" s="173">
        <v>69</v>
      </c>
      <c r="B115" s="120" t="s">
        <v>1403</v>
      </c>
      <c r="C115" s="259" t="s">
        <v>1404</v>
      </c>
      <c r="D115" s="173" t="s">
        <v>1331</v>
      </c>
      <c r="E115" s="160">
        <v>200</v>
      </c>
      <c r="F115" s="160" t="s">
        <v>1258</v>
      </c>
      <c r="G115" s="162">
        <v>620</v>
      </c>
      <c r="H115" s="163">
        <v>720</v>
      </c>
      <c r="I115" s="163">
        <v>1884</v>
      </c>
      <c r="J115" s="163">
        <v>1884</v>
      </c>
      <c r="K115" s="163">
        <v>0</v>
      </c>
      <c r="L115" s="163">
        <f t="shared" si="20"/>
        <v>1884</v>
      </c>
      <c r="M115" s="166">
        <v>10.7</v>
      </c>
      <c r="N115" s="163">
        <f t="shared" si="15"/>
        <v>20158.8</v>
      </c>
      <c r="O115" s="183"/>
      <c r="P115" s="163">
        <f t="shared" si="16"/>
        <v>0</v>
      </c>
      <c r="Q115" s="183"/>
      <c r="R115" s="163">
        <f t="shared" si="17"/>
        <v>0</v>
      </c>
      <c r="S115" s="183">
        <v>942</v>
      </c>
      <c r="T115" s="163">
        <f t="shared" si="18"/>
        <v>10079.4</v>
      </c>
      <c r="U115" s="183">
        <v>942</v>
      </c>
      <c r="V115" s="163">
        <f t="shared" si="19"/>
        <v>10079.4</v>
      </c>
      <c r="W115" s="176"/>
    </row>
    <row r="116" spans="1:23" ht="18" customHeight="1" x14ac:dyDescent="0.3">
      <c r="A116" s="173">
        <v>70</v>
      </c>
      <c r="B116" s="120" t="s">
        <v>1405</v>
      </c>
      <c r="C116" s="259" t="s">
        <v>1406</v>
      </c>
      <c r="D116" s="173" t="s">
        <v>1331</v>
      </c>
      <c r="E116" s="160">
        <v>125</v>
      </c>
      <c r="F116" s="160" t="s">
        <v>1258</v>
      </c>
      <c r="G116" s="162">
        <v>1000</v>
      </c>
      <c r="H116" s="163">
        <v>1000</v>
      </c>
      <c r="I116" s="163">
        <v>1844</v>
      </c>
      <c r="J116" s="163">
        <v>1844</v>
      </c>
      <c r="K116" s="163">
        <v>0</v>
      </c>
      <c r="L116" s="163">
        <f t="shared" si="20"/>
        <v>1844</v>
      </c>
      <c r="M116" s="166">
        <v>9.3000000000000007</v>
      </c>
      <c r="N116" s="163">
        <f t="shared" si="15"/>
        <v>17149.2</v>
      </c>
      <c r="O116" s="183">
        <v>0</v>
      </c>
      <c r="P116" s="163">
        <f t="shared" si="16"/>
        <v>0</v>
      </c>
      <c r="Q116" s="183">
        <v>0</v>
      </c>
      <c r="R116" s="163">
        <f t="shared" si="17"/>
        <v>0</v>
      </c>
      <c r="S116" s="183">
        <v>942</v>
      </c>
      <c r="T116" s="163">
        <f t="shared" si="18"/>
        <v>8760.6</v>
      </c>
      <c r="U116" s="183">
        <v>942</v>
      </c>
      <c r="V116" s="163">
        <f t="shared" si="19"/>
        <v>8760.6</v>
      </c>
      <c r="W116" s="176"/>
    </row>
    <row r="117" spans="1:23" ht="18" customHeight="1" x14ac:dyDescent="0.3">
      <c r="A117" s="173">
        <v>71</v>
      </c>
      <c r="B117" s="120" t="s">
        <v>1407</v>
      </c>
      <c r="C117" s="259" t="s">
        <v>1408</v>
      </c>
      <c r="D117" s="173" t="s">
        <v>424</v>
      </c>
      <c r="E117" s="160"/>
      <c r="F117" s="160" t="s">
        <v>1258</v>
      </c>
      <c r="G117" s="162">
        <v>0</v>
      </c>
      <c r="H117" s="163">
        <v>0</v>
      </c>
      <c r="I117" s="163">
        <v>3000</v>
      </c>
      <c r="J117" s="163">
        <v>3000</v>
      </c>
      <c r="K117" s="163">
        <v>0</v>
      </c>
      <c r="L117" s="163">
        <f t="shared" si="20"/>
        <v>3000</v>
      </c>
      <c r="M117" s="166">
        <v>82</v>
      </c>
      <c r="N117" s="163">
        <f t="shared" si="15"/>
        <v>246000</v>
      </c>
      <c r="O117" s="183">
        <v>900</v>
      </c>
      <c r="P117" s="163">
        <f t="shared" si="16"/>
        <v>73800</v>
      </c>
      <c r="Q117" s="183">
        <v>900</v>
      </c>
      <c r="R117" s="163">
        <f t="shared" si="17"/>
        <v>73800</v>
      </c>
      <c r="S117" s="183">
        <v>900</v>
      </c>
      <c r="T117" s="163">
        <f t="shared" si="18"/>
        <v>73800</v>
      </c>
      <c r="U117" s="183">
        <v>300</v>
      </c>
      <c r="V117" s="163">
        <f t="shared" si="19"/>
        <v>24600</v>
      </c>
      <c r="W117" s="176"/>
    </row>
    <row r="118" spans="1:23" ht="18" customHeight="1" x14ac:dyDescent="0.3">
      <c r="A118" s="177"/>
      <c r="B118" s="178"/>
      <c r="C118" s="178"/>
      <c r="D118" s="179"/>
      <c r="E118" s="178"/>
      <c r="F118" s="178"/>
      <c r="G118" s="180"/>
      <c r="H118" s="180"/>
      <c r="I118" s="180"/>
      <c r="J118" s="181"/>
      <c r="K118" s="181"/>
      <c r="L118" s="181"/>
      <c r="M118" s="182"/>
      <c r="N118" s="274">
        <f>SUM(N7:N117)</f>
        <v>1834332.9000000001</v>
      </c>
      <c r="O118" s="183"/>
      <c r="P118" s="275">
        <f>SUM(P7:P117)</f>
        <v>464592.60000000003</v>
      </c>
      <c r="Q118" s="276"/>
      <c r="R118" s="275">
        <f>SUM(R7:R117)</f>
        <v>455980.1</v>
      </c>
      <c r="S118" s="275"/>
      <c r="T118" s="275">
        <f>SUM(T7:T117)</f>
        <v>484824.30000000005</v>
      </c>
      <c r="U118" s="276"/>
      <c r="V118" s="275">
        <f>SUM(V7:V117)</f>
        <v>429307.9</v>
      </c>
    </row>
    <row r="119" spans="1:23" ht="18" customHeight="1" x14ac:dyDescent="0.3">
      <c r="A119" s="184"/>
      <c r="B119" s="185"/>
      <c r="C119" s="185"/>
      <c r="D119" s="186"/>
      <c r="E119" s="185"/>
      <c r="F119" s="185"/>
      <c r="G119" s="187"/>
      <c r="H119" s="164" t="s">
        <v>1409</v>
      </c>
      <c r="I119" s="187"/>
      <c r="J119" s="187"/>
      <c r="K119" s="164"/>
      <c r="L119" s="165"/>
      <c r="M119" s="186"/>
      <c r="N119" s="188" t="str">
        <f>BAHTTEXT(N118)</f>
        <v>หนึ่งล้านแปดแสนสามหมื่นสี่พันสามร้อยสามสิบสองบาทเก้าสิบสตางค์</v>
      </c>
      <c r="O119" s="186"/>
      <c r="P119" s="185"/>
      <c r="Q119" s="186"/>
      <c r="R119" s="185"/>
      <c r="S119" s="185"/>
      <c r="T119" s="185"/>
      <c r="U119" s="186"/>
      <c r="V119" s="189"/>
    </row>
    <row r="120" spans="1:23" ht="18" customHeight="1" x14ac:dyDescent="0.3">
      <c r="A120" s="240"/>
      <c r="B120" s="240"/>
      <c r="C120" s="240"/>
      <c r="D120" s="170"/>
      <c r="E120" s="240"/>
      <c r="F120" s="240"/>
      <c r="G120" s="169"/>
      <c r="H120" s="169"/>
      <c r="I120" s="169"/>
      <c r="J120" s="169"/>
      <c r="K120" s="169"/>
      <c r="L120" s="169"/>
      <c r="M120" s="170"/>
      <c r="N120" s="190"/>
      <c r="O120" s="170"/>
      <c r="P120" s="240"/>
      <c r="Q120" s="170"/>
      <c r="R120" s="240"/>
      <c r="T120" s="240"/>
      <c r="U120" s="170"/>
      <c r="V120" s="240"/>
    </row>
    <row r="121" spans="1:23" s="240" customFormat="1" ht="18" customHeight="1" x14ac:dyDescent="0.3">
      <c r="A121" s="247"/>
      <c r="B121" s="202"/>
      <c r="C121" s="248"/>
      <c r="G121" s="168"/>
      <c r="H121" s="168"/>
      <c r="I121" s="169"/>
      <c r="J121" s="169"/>
      <c r="K121" s="169"/>
      <c r="L121" s="169"/>
      <c r="M121" s="170"/>
      <c r="N121" s="171"/>
      <c r="P121" s="170"/>
      <c r="R121" s="170"/>
      <c r="T121" s="170"/>
      <c r="V121" s="170"/>
    </row>
    <row r="122" spans="1:23" s="322" customFormat="1" ht="18" customHeight="1" x14ac:dyDescent="0.35">
      <c r="A122" s="324"/>
      <c r="B122" s="380" t="s">
        <v>577</v>
      </c>
      <c r="C122" s="380"/>
      <c r="D122" s="324"/>
      <c r="F122" s="380" t="s">
        <v>1297</v>
      </c>
      <c r="G122" s="380"/>
      <c r="H122" s="380"/>
      <c r="I122" s="169"/>
      <c r="J122" s="169"/>
      <c r="K122" s="169"/>
      <c r="L122" s="380" t="s">
        <v>1588</v>
      </c>
      <c r="M122" s="380"/>
      <c r="N122" s="380"/>
      <c r="P122" s="170"/>
      <c r="S122" s="28" t="s">
        <v>1589</v>
      </c>
      <c r="T122" s="28"/>
      <c r="U122" s="28"/>
      <c r="V122" s="170"/>
    </row>
    <row r="123" spans="1:23" s="322" customFormat="1" ht="18" customHeight="1" x14ac:dyDescent="0.35">
      <c r="A123" s="324"/>
      <c r="B123" s="380" t="s">
        <v>1586</v>
      </c>
      <c r="C123" s="380"/>
      <c r="D123" s="324"/>
      <c r="F123" s="380" t="s">
        <v>1298</v>
      </c>
      <c r="G123" s="380"/>
      <c r="H123" s="380"/>
      <c r="I123" s="169"/>
      <c r="J123" s="169"/>
      <c r="K123" s="169"/>
      <c r="L123" s="380" t="s">
        <v>790</v>
      </c>
      <c r="M123" s="380"/>
      <c r="N123" s="380"/>
      <c r="P123" s="170"/>
      <c r="S123" s="133" t="s">
        <v>688</v>
      </c>
      <c r="T123" s="133"/>
      <c r="U123" s="133"/>
    </row>
    <row r="124" spans="1:23" s="322" customFormat="1" ht="18" customHeight="1" x14ac:dyDescent="0.35">
      <c r="A124" s="324"/>
      <c r="B124" s="380" t="s">
        <v>1587</v>
      </c>
      <c r="C124" s="380"/>
      <c r="D124" s="324"/>
      <c r="E124" s="394" t="s">
        <v>1584</v>
      </c>
      <c r="F124" s="394"/>
      <c r="G124" s="394"/>
      <c r="H124" s="394"/>
      <c r="I124" s="394"/>
      <c r="J124" s="169"/>
      <c r="K124" s="394" t="s">
        <v>1585</v>
      </c>
      <c r="L124" s="394"/>
      <c r="M124" s="394"/>
      <c r="N124" s="394"/>
      <c r="O124" s="394"/>
      <c r="S124" s="133" t="s">
        <v>616</v>
      </c>
      <c r="T124" s="133"/>
      <c r="U124" s="133"/>
    </row>
    <row r="125" spans="1:23" s="322" customFormat="1" ht="18" customHeight="1" x14ac:dyDescent="0.35">
      <c r="A125" s="324"/>
      <c r="B125" s="380" t="s">
        <v>677</v>
      </c>
      <c r="C125" s="380"/>
      <c r="D125" s="324"/>
      <c r="F125" s="380" t="s">
        <v>687</v>
      </c>
      <c r="G125" s="380"/>
      <c r="H125" s="380"/>
      <c r="I125" s="169"/>
      <c r="J125" s="169"/>
      <c r="K125" s="169"/>
      <c r="L125" s="380" t="s">
        <v>86</v>
      </c>
      <c r="M125" s="380"/>
      <c r="N125" s="380"/>
      <c r="S125" s="133" t="s">
        <v>87</v>
      </c>
      <c r="T125" s="133"/>
      <c r="U125" s="133"/>
    </row>
    <row r="126" spans="1:23" s="241" customFormat="1" ht="18" customHeight="1" x14ac:dyDescent="0.3">
      <c r="D126" s="170"/>
      <c r="G126" s="169"/>
      <c r="H126" s="169"/>
      <c r="I126" s="169"/>
      <c r="J126" s="169"/>
      <c r="K126" s="169"/>
      <c r="L126" s="169"/>
      <c r="M126" s="170"/>
      <c r="N126" s="191"/>
      <c r="O126" s="170"/>
      <c r="P126" s="191"/>
      <c r="Q126" s="191"/>
      <c r="R126" s="191"/>
      <c r="S126" s="191"/>
      <c r="T126" s="191"/>
      <c r="U126" s="191"/>
      <c r="V126" s="191"/>
    </row>
    <row r="127" spans="1:23" ht="18" customHeight="1" x14ac:dyDescent="0.3">
      <c r="A127" s="240"/>
      <c r="B127" s="240"/>
      <c r="C127" s="240"/>
      <c r="D127" s="170"/>
      <c r="E127" s="240"/>
      <c r="F127" s="240"/>
      <c r="G127" s="169"/>
      <c r="H127" s="169"/>
      <c r="I127" s="169"/>
      <c r="J127" s="169"/>
      <c r="K127" s="169"/>
      <c r="L127" s="169"/>
      <c r="M127" s="170"/>
      <c r="N127" s="190"/>
      <c r="O127" s="170"/>
      <c r="P127" s="240"/>
      <c r="Q127" s="170"/>
      <c r="R127" s="240"/>
      <c r="T127" s="240"/>
      <c r="U127" s="170"/>
      <c r="V127" s="240"/>
    </row>
    <row r="128" spans="1:23" ht="18" customHeight="1" x14ac:dyDescent="0.3">
      <c r="A128" s="240"/>
      <c r="B128" s="240"/>
      <c r="C128" s="240"/>
      <c r="D128" s="170"/>
      <c r="E128" s="240"/>
      <c r="F128" s="240"/>
      <c r="G128" s="169"/>
      <c r="H128" s="169"/>
      <c r="I128" s="169"/>
      <c r="J128" s="169"/>
      <c r="K128" s="169"/>
      <c r="L128" s="169"/>
      <c r="M128" s="170"/>
      <c r="N128" s="190"/>
      <c r="O128" s="170"/>
      <c r="P128" s="240"/>
      <c r="Q128" s="170"/>
      <c r="R128" s="240"/>
      <c r="S128" s="192"/>
      <c r="T128" s="240"/>
      <c r="U128" s="170"/>
      <c r="V128" s="240"/>
    </row>
  </sheetData>
  <mergeCells count="104">
    <mergeCell ref="E29:I29"/>
    <mergeCell ref="K29:O29"/>
    <mergeCell ref="C3:C5"/>
    <mergeCell ref="A3:A5"/>
    <mergeCell ref="F28:H28"/>
    <mergeCell ref="L28:N28"/>
    <mergeCell ref="F27:H27"/>
    <mergeCell ref="L27:N27"/>
    <mergeCell ref="A1:V1"/>
    <mergeCell ref="A2:V2"/>
    <mergeCell ref="G3:I3"/>
    <mergeCell ref="O3:P3"/>
    <mergeCell ref="Q3:R3"/>
    <mergeCell ref="S3:T3"/>
    <mergeCell ref="U3:V3"/>
    <mergeCell ref="G4:I4"/>
    <mergeCell ref="O4:P4"/>
    <mergeCell ref="Q4:R4"/>
    <mergeCell ref="S4:T4"/>
    <mergeCell ref="U4:V4"/>
    <mergeCell ref="F59:H59"/>
    <mergeCell ref="L59:N59"/>
    <mergeCell ref="F30:H30"/>
    <mergeCell ref="L30:N30"/>
    <mergeCell ref="F58:H58"/>
    <mergeCell ref="L58:N58"/>
    <mergeCell ref="E60:I60"/>
    <mergeCell ref="K60:O60"/>
    <mergeCell ref="B60:C60"/>
    <mergeCell ref="F61:H61"/>
    <mergeCell ref="L61:N61"/>
    <mergeCell ref="F90:H90"/>
    <mergeCell ref="L90:N90"/>
    <mergeCell ref="A64:V64"/>
    <mergeCell ref="A65:V65"/>
    <mergeCell ref="A66:A68"/>
    <mergeCell ref="C66:C68"/>
    <mergeCell ref="G66:I66"/>
    <mergeCell ref="O66:P66"/>
    <mergeCell ref="Q66:R66"/>
    <mergeCell ref="B61:C61"/>
    <mergeCell ref="B90:C90"/>
    <mergeCell ref="F125:H125"/>
    <mergeCell ref="L125:N125"/>
    <mergeCell ref="F123:H123"/>
    <mergeCell ref="L123:N123"/>
    <mergeCell ref="E124:I124"/>
    <mergeCell ref="K124:O124"/>
    <mergeCell ref="C98:C100"/>
    <mergeCell ref="G98:I98"/>
    <mergeCell ref="O98:P98"/>
    <mergeCell ref="F122:H122"/>
    <mergeCell ref="L122:N122"/>
    <mergeCell ref="A96:V96"/>
    <mergeCell ref="A97:V97"/>
    <mergeCell ref="A98:A100"/>
    <mergeCell ref="A32:V32"/>
    <mergeCell ref="A33:V33"/>
    <mergeCell ref="A34:A36"/>
    <mergeCell ref="C34:C36"/>
    <mergeCell ref="G34:I34"/>
    <mergeCell ref="O34:P34"/>
    <mergeCell ref="Q34:R34"/>
    <mergeCell ref="S34:T34"/>
    <mergeCell ref="U34:V34"/>
    <mergeCell ref="G35:I35"/>
    <mergeCell ref="O35:P35"/>
    <mergeCell ref="Q35:R35"/>
    <mergeCell ref="S35:T35"/>
    <mergeCell ref="U35:V35"/>
    <mergeCell ref="S98:T98"/>
    <mergeCell ref="U98:V98"/>
    <mergeCell ref="G99:I99"/>
    <mergeCell ref="O99:P99"/>
    <mergeCell ref="Q98:R98"/>
    <mergeCell ref="S99:T99"/>
    <mergeCell ref="U99:V99"/>
    <mergeCell ref="S66:T66"/>
    <mergeCell ref="U66:V66"/>
    <mergeCell ref="G67:I67"/>
    <mergeCell ref="O67:P67"/>
    <mergeCell ref="Q67:R67"/>
    <mergeCell ref="S67:T67"/>
    <mergeCell ref="U67:V67"/>
    <mergeCell ref="F91:H91"/>
    <mergeCell ref="L91:N91"/>
    <mergeCell ref="E92:I92"/>
    <mergeCell ref="K92:O92"/>
    <mergeCell ref="F93:H93"/>
    <mergeCell ref="L93:N93"/>
    <mergeCell ref="Q99:R99"/>
    <mergeCell ref="B122:C122"/>
    <mergeCell ref="B123:C123"/>
    <mergeCell ref="B124:C124"/>
    <mergeCell ref="B125:C125"/>
    <mergeCell ref="B27:C27"/>
    <mergeCell ref="B28:C28"/>
    <mergeCell ref="B29:C29"/>
    <mergeCell ref="B30:C30"/>
    <mergeCell ref="B58:C58"/>
    <mergeCell ref="B59:C59"/>
    <mergeCell ref="B91:C91"/>
    <mergeCell ref="B92:C92"/>
    <mergeCell ref="B93:C93"/>
  </mergeCells>
  <dataValidations count="3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E7:E26 E37:E57 E69:E89 E101:E117 E121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D7:D26 D37:D57 D69:D89 D101:D117 D121"/>
    <dataValidation allowBlank="1" showInputMessage="1" showErrorMessage="1" prompt="เช่น pack, กล่อง" sqref="F7:F26 F37:F57 F69:F89 F101:F117 F121"/>
  </dataValidations>
  <pageMargins left="0" right="0" top="0.55118110236220474" bottom="0.35433070866141736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55"/>
  <sheetViews>
    <sheetView tabSelected="1" topLeftCell="A4" zoomScale="80" zoomScaleNormal="80" workbookViewId="0">
      <selection activeCell="D9" sqref="D9"/>
    </sheetView>
  </sheetViews>
  <sheetFormatPr defaultColWidth="8.4140625" defaultRowHeight="28" customHeight="1" x14ac:dyDescent="0.3"/>
  <cols>
    <col min="1" max="1" width="31.83203125" style="148" customWidth="1"/>
    <col min="2" max="2" width="30.1640625" style="148" customWidth="1"/>
    <col min="3" max="3" width="24.25" style="148" customWidth="1"/>
    <col min="4" max="4" width="32.33203125" style="148" customWidth="1"/>
    <col min="5" max="16384" width="8.4140625" style="148"/>
  </cols>
  <sheetData>
    <row r="2" spans="1:24" ht="28" customHeight="1" x14ac:dyDescent="0.3">
      <c r="A2" s="325" t="s">
        <v>1564</v>
      </c>
      <c r="B2" s="325"/>
      <c r="C2" s="325"/>
      <c r="D2" s="325"/>
    </row>
    <row r="3" spans="1:24" ht="28" customHeight="1" x14ac:dyDescent="0.3">
      <c r="A3" s="325" t="s">
        <v>1566</v>
      </c>
      <c r="B3" s="325"/>
      <c r="C3" s="325"/>
      <c r="D3" s="325"/>
    </row>
    <row r="4" spans="1:24" ht="28" customHeight="1" x14ac:dyDescent="0.3">
      <c r="A4" s="326" t="s">
        <v>1159</v>
      </c>
      <c r="B4" s="326"/>
      <c r="C4" s="326"/>
      <c r="D4" s="326"/>
    </row>
    <row r="5" spans="1:24" ht="28" customHeight="1" x14ac:dyDescent="0.3">
      <c r="A5" s="327" t="s">
        <v>0</v>
      </c>
      <c r="B5" s="327"/>
      <c r="C5" s="327" t="s">
        <v>1565</v>
      </c>
      <c r="D5" s="327"/>
    </row>
    <row r="6" spans="1:24" ht="28" customHeight="1" x14ac:dyDescent="0.3">
      <c r="A6" s="327"/>
      <c r="B6" s="327"/>
      <c r="C6" s="318" t="s">
        <v>1</v>
      </c>
      <c r="D6" s="318" t="s">
        <v>2</v>
      </c>
    </row>
    <row r="7" spans="1:24" ht="28" customHeight="1" x14ac:dyDescent="0.3">
      <c r="A7" s="327" t="s">
        <v>3</v>
      </c>
      <c r="B7" s="318" t="s">
        <v>4</v>
      </c>
      <c r="C7" s="318">
        <v>59</v>
      </c>
      <c r="D7" s="2">
        <v>153661.74</v>
      </c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24" ht="28" customHeight="1" x14ac:dyDescent="0.3">
      <c r="A8" s="327"/>
      <c r="B8" s="318" t="s">
        <v>5</v>
      </c>
      <c r="C8" s="318"/>
      <c r="D8" s="2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</row>
    <row r="9" spans="1:24" ht="28" customHeight="1" x14ac:dyDescent="0.3">
      <c r="A9" s="327" t="s">
        <v>6</v>
      </c>
      <c r="B9" s="318" t="s">
        <v>4</v>
      </c>
      <c r="C9" s="318">
        <v>49</v>
      </c>
      <c r="D9" s="2">
        <v>96281.74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</row>
    <row r="10" spans="1:24" ht="28" customHeight="1" x14ac:dyDescent="0.3">
      <c r="A10" s="327"/>
      <c r="B10" s="318" t="s">
        <v>5</v>
      </c>
      <c r="C10" s="318"/>
      <c r="D10" s="2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ht="28" customHeight="1" x14ac:dyDescent="0.3">
      <c r="A11" s="327" t="s">
        <v>7</v>
      </c>
      <c r="B11" s="318" t="s">
        <v>4</v>
      </c>
      <c r="C11" s="318">
        <v>53</v>
      </c>
      <c r="D11" s="2">
        <v>88711.74</v>
      </c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ht="28" customHeight="1" x14ac:dyDescent="0.3">
      <c r="A12" s="327"/>
      <c r="B12" s="318" t="s">
        <v>5</v>
      </c>
      <c r="C12" s="318"/>
      <c r="D12" s="2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ht="28" customHeight="1" x14ac:dyDescent="0.3">
      <c r="A13" s="327" t="s">
        <v>8</v>
      </c>
      <c r="B13" s="318" t="s">
        <v>4</v>
      </c>
      <c r="C13" s="318">
        <v>37</v>
      </c>
      <c r="D13" s="2">
        <v>73431.740000000005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ht="28" customHeight="1" x14ac:dyDescent="0.3">
      <c r="A14" s="327"/>
      <c r="B14" s="318" t="s">
        <v>5</v>
      </c>
      <c r="C14" s="318"/>
      <c r="D14" s="2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</row>
    <row r="15" spans="1:24" ht="28" customHeight="1" x14ac:dyDescent="0.3">
      <c r="A15" s="318" t="s">
        <v>9</v>
      </c>
      <c r="B15" s="318"/>
      <c r="C15" s="318"/>
      <c r="D15" s="2">
        <f>SUM(D7:D14)</f>
        <v>412086.95999999996</v>
      </c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</row>
    <row r="16" spans="1:24" ht="28" customHeight="1" x14ac:dyDescent="0.3">
      <c r="A16" s="19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</row>
    <row r="17" spans="8:24" ht="28" customHeight="1" x14ac:dyDescent="0.3"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8:24" ht="28" customHeight="1" x14ac:dyDescent="0.3"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</row>
    <row r="19" spans="8:24" ht="28" customHeight="1" x14ac:dyDescent="0.3"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</row>
    <row r="20" spans="8:24" ht="28" customHeight="1" x14ac:dyDescent="0.3"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</row>
    <row r="21" spans="8:24" ht="28" customHeight="1" x14ac:dyDescent="0.3"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</row>
    <row r="22" spans="8:24" ht="28" customHeight="1" x14ac:dyDescent="0.3"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</row>
    <row r="23" spans="8:24" ht="28" customHeight="1" x14ac:dyDescent="0.3"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</row>
    <row r="24" spans="8:24" ht="28" customHeight="1" x14ac:dyDescent="0.3"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8:24" ht="28" customHeight="1" x14ac:dyDescent="0.3"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8:24" ht="28" customHeight="1" x14ac:dyDescent="0.3"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8:24" ht="28" customHeight="1" x14ac:dyDescent="0.3"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</row>
    <row r="28" spans="8:24" ht="28" customHeight="1" x14ac:dyDescent="0.3"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  <row r="29" spans="8:24" ht="28" customHeight="1" x14ac:dyDescent="0.3"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8:24" ht="28" customHeight="1" x14ac:dyDescent="0.3"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8:24" ht="28" customHeight="1" x14ac:dyDescent="0.3"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</row>
    <row r="32" spans="8:24" ht="28" customHeight="1" x14ac:dyDescent="0.3"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</row>
    <row r="33" spans="8:24" ht="28" customHeight="1" x14ac:dyDescent="0.3"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</row>
    <row r="34" spans="8:24" ht="28" customHeight="1" x14ac:dyDescent="0.3"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  <row r="35" spans="8:24" ht="28" customHeight="1" x14ac:dyDescent="0.3"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8:24" ht="28" customHeight="1" x14ac:dyDescent="0.3"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  <row r="37" spans="8:24" ht="28" customHeight="1" x14ac:dyDescent="0.3"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8:24" ht="28" customHeight="1" x14ac:dyDescent="0.3"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</row>
    <row r="39" spans="8:24" ht="28" customHeight="1" x14ac:dyDescent="0.3"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</row>
    <row r="40" spans="8:24" ht="28" customHeight="1" x14ac:dyDescent="0.3"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</row>
    <row r="41" spans="8:24" ht="28" customHeight="1" x14ac:dyDescent="0.3"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</row>
    <row r="42" spans="8:24" ht="28" customHeight="1" x14ac:dyDescent="0.3"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</row>
    <row r="43" spans="8:24" ht="28" customHeight="1" x14ac:dyDescent="0.3"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</row>
    <row r="44" spans="8:24" ht="28" customHeight="1" x14ac:dyDescent="0.3"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</row>
    <row r="45" spans="8:24" ht="28" customHeight="1" x14ac:dyDescent="0.3"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</row>
    <row r="46" spans="8:24" ht="28" customHeight="1" x14ac:dyDescent="0.3"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</row>
    <row r="47" spans="8:24" ht="28" customHeight="1" x14ac:dyDescent="0.3"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</row>
    <row r="48" spans="8:24" ht="28" customHeight="1" x14ac:dyDescent="0.3"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</row>
    <row r="49" spans="8:24" ht="28" customHeight="1" x14ac:dyDescent="0.3"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</row>
    <row r="50" spans="8:24" ht="28" customHeight="1" x14ac:dyDescent="0.3"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</row>
    <row r="51" spans="8:24" ht="28" customHeight="1" x14ac:dyDescent="0.3"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</row>
    <row r="52" spans="8:24" ht="28" customHeight="1" x14ac:dyDescent="0.3"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</row>
    <row r="53" spans="8:24" ht="28" customHeight="1" x14ac:dyDescent="0.3"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</row>
    <row r="54" spans="8:24" ht="28" customHeight="1" x14ac:dyDescent="0.3"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</row>
    <row r="55" spans="8:24" ht="28" customHeight="1" x14ac:dyDescent="0.3"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</row>
    <row r="56" spans="8:24" ht="28" customHeight="1" x14ac:dyDescent="0.3"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</row>
    <row r="57" spans="8:24" ht="28" customHeight="1" x14ac:dyDescent="0.3"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</row>
    <row r="58" spans="8:24" ht="28" customHeight="1" x14ac:dyDescent="0.3"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</row>
    <row r="59" spans="8:24" ht="28" customHeight="1" x14ac:dyDescent="0.3"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</row>
    <row r="60" spans="8:24" ht="28" customHeight="1" x14ac:dyDescent="0.3"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</row>
    <row r="61" spans="8:24" ht="28" customHeight="1" x14ac:dyDescent="0.3"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</row>
    <row r="62" spans="8:24" ht="28" customHeight="1" x14ac:dyDescent="0.3"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</row>
    <row r="63" spans="8:24" ht="28" customHeight="1" x14ac:dyDescent="0.3"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</row>
    <row r="64" spans="8:24" ht="28" customHeight="1" x14ac:dyDescent="0.3"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</row>
    <row r="65" spans="8:24" ht="28" customHeight="1" x14ac:dyDescent="0.3"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</row>
    <row r="66" spans="8:24" ht="28" customHeight="1" x14ac:dyDescent="0.3"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</row>
    <row r="67" spans="8:24" ht="28" customHeight="1" x14ac:dyDescent="0.3"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</row>
    <row r="68" spans="8:24" ht="28" customHeight="1" x14ac:dyDescent="0.3"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</row>
    <row r="69" spans="8:24" ht="28" customHeight="1" x14ac:dyDescent="0.3"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</row>
    <row r="70" spans="8:24" ht="28" customHeight="1" x14ac:dyDescent="0.3"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</row>
    <row r="71" spans="8:24" ht="28" customHeight="1" x14ac:dyDescent="0.3"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</row>
    <row r="72" spans="8:24" ht="28" customHeight="1" x14ac:dyDescent="0.3"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</row>
    <row r="73" spans="8:24" ht="28" customHeight="1" x14ac:dyDescent="0.3"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</row>
    <row r="74" spans="8:24" ht="28" customHeight="1" x14ac:dyDescent="0.3"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</row>
    <row r="75" spans="8:24" ht="28" customHeight="1" x14ac:dyDescent="0.3"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</row>
    <row r="76" spans="8:24" ht="28" customHeight="1" x14ac:dyDescent="0.3"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</row>
    <row r="77" spans="8:24" ht="28" customHeight="1" x14ac:dyDescent="0.3"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</row>
    <row r="78" spans="8:24" ht="28" customHeight="1" x14ac:dyDescent="0.3"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</row>
    <row r="79" spans="8:24" ht="28" customHeight="1" x14ac:dyDescent="0.3"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</row>
    <row r="80" spans="8:24" ht="28" customHeight="1" x14ac:dyDescent="0.3"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</row>
    <row r="81" spans="8:24" ht="28" customHeight="1" x14ac:dyDescent="0.3"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</row>
    <row r="82" spans="8:24" ht="28" customHeight="1" x14ac:dyDescent="0.3"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</row>
    <row r="83" spans="8:24" ht="28" customHeight="1" x14ac:dyDescent="0.3"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</row>
    <row r="84" spans="8:24" ht="28" customHeight="1" x14ac:dyDescent="0.3"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</row>
    <row r="85" spans="8:24" ht="28" customHeight="1" x14ac:dyDescent="0.3"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</row>
    <row r="86" spans="8:24" ht="28" customHeight="1" x14ac:dyDescent="0.3"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</row>
    <row r="87" spans="8:24" ht="28" customHeight="1" x14ac:dyDescent="0.3"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</row>
    <row r="88" spans="8:24" ht="28" customHeight="1" x14ac:dyDescent="0.3"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</row>
    <row r="89" spans="8:24" ht="28" customHeight="1" x14ac:dyDescent="0.3"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</row>
    <row r="90" spans="8:24" ht="28" customHeight="1" x14ac:dyDescent="0.3"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</row>
    <row r="91" spans="8:24" ht="28" customHeight="1" x14ac:dyDescent="0.3"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</row>
    <row r="92" spans="8:24" ht="28" customHeight="1" x14ac:dyDescent="0.3"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</row>
    <row r="93" spans="8:24" ht="28" customHeight="1" x14ac:dyDescent="0.3"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</row>
    <row r="94" spans="8:24" ht="28" customHeight="1" x14ac:dyDescent="0.3"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</row>
    <row r="95" spans="8:24" ht="28" customHeight="1" x14ac:dyDescent="0.3"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</row>
    <row r="96" spans="8:24" ht="28" customHeight="1" x14ac:dyDescent="0.3"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</row>
    <row r="97" spans="8:24" ht="28" customHeight="1" x14ac:dyDescent="0.3"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</row>
    <row r="98" spans="8:24" ht="28" customHeight="1" x14ac:dyDescent="0.3"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</row>
    <row r="99" spans="8:24" ht="28" customHeight="1" x14ac:dyDescent="0.3"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</row>
    <row r="100" spans="8:24" ht="28" customHeight="1" x14ac:dyDescent="0.3"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</row>
    <row r="101" spans="8:24" ht="28" customHeight="1" x14ac:dyDescent="0.3"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</row>
    <row r="102" spans="8:24" ht="28" customHeight="1" x14ac:dyDescent="0.3"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</row>
    <row r="103" spans="8:24" ht="28" customHeight="1" x14ac:dyDescent="0.3"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</row>
    <row r="104" spans="8:24" ht="28" customHeight="1" x14ac:dyDescent="0.3"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</row>
    <row r="105" spans="8:24" ht="28" customHeight="1" x14ac:dyDescent="0.3"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</row>
    <row r="106" spans="8:24" ht="28" customHeight="1" x14ac:dyDescent="0.3"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</row>
    <row r="107" spans="8:24" ht="28" customHeight="1" x14ac:dyDescent="0.3"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</row>
    <row r="108" spans="8:24" ht="28" customHeight="1" x14ac:dyDescent="0.3"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</row>
    <row r="109" spans="8:24" ht="28" customHeight="1" x14ac:dyDescent="0.3"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</row>
    <row r="110" spans="8:24" ht="28" customHeight="1" x14ac:dyDescent="0.3"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</row>
    <row r="111" spans="8:24" ht="28" customHeight="1" x14ac:dyDescent="0.3"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</row>
    <row r="112" spans="8:24" ht="28" customHeight="1" x14ac:dyDescent="0.3"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</row>
    <row r="113" spans="8:24" ht="28" customHeight="1" x14ac:dyDescent="0.3"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</row>
    <row r="114" spans="8:24" ht="28" customHeight="1" x14ac:dyDescent="0.3"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</row>
    <row r="115" spans="8:24" ht="28" customHeight="1" x14ac:dyDescent="0.3"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</row>
    <row r="116" spans="8:24" ht="28" customHeight="1" x14ac:dyDescent="0.3"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</row>
    <row r="117" spans="8:24" ht="28" customHeight="1" x14ac:dyDescent="0.3"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</row>
    <row r="118" spans="8:24" ht="28" customHeight="1" x14ac:dyDescent="0.3"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</row>
    <row r="119" spans="8:24" ht="28" customHeight="1" x14ac:dyDescent="0.3"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</row>
    <row r="120" spans="8:24" ht="28" customHeight="1" x14ac:dyDescent="0.3"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</row>
    <row r="121" spans="8:24" ht="28" customHeight="1" x14ac:dyDescent="0.3"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</row>
    <row r="122" spans="8:24" ht="28" customHeight="1" x14ac:dyDescent="0.3"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</row>
    <row r="123" spans="8:24" ht="28" customHeight="1" x14ac:dyDescent="0.3"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</row>
    <row r="124" spans="8:24" ht="28" customHeight="1" x14ac:dyDescent="0.3"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</row>
    <row r="125" spans="8:24" ht="28" customHeight="1" x14ac:dyDescent="0.3"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</row>
    <row r="126" spans="8:24" ht="28" customHeight="1" x14ac:dyDescent="0.3"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</row>
    <row r="127" spans="8:24" ht="28" customHeight="1" x14ac:dyDescent="0.3"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</row>
    <row r="128" spans="8:24" ht="28" customHeight="1" x14ac:dyDescent="0.3"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</row>
    <row r="129" spans="8:24" ht="28" customHeight="1" x14ac:dyDescent="0.3"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</row>
    <row r="130" spans="8:24" ht="28" customHeight="1" x14ac:dyDescent="0.3"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</row>
    <row r="131" spans="8:24" ht="28" customHeight="1" x14ac:dyDescent="0.3"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</row>
    <row r="132" spans="8:24" ht="28" customHeight="1" x14ac:dyDescent="0.3"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</row>
    <row r="133" spans="8:24" ht="28" customHeight="1" x14ac:dyDescent="0.3"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</row>
    <row r="134" spans="8:24" ht="28" customHeight="1" x14ac:dyDescent="0.3"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</row>
    <row r="135" spans="8:24" ht="28" customHeight="1" x14ac:dyDescent="0.3"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</row>
    <row r="136" spans="8:24" ht="28" customHeight="1" x14ac:dyDescent="0.3"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</row>
    <row r="137" spans="8:24" ht="28" customHeight="1" x14ac:dyDescent="0.3"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</row>
    <row r="138" spans="8:24" ht="28" customHeight="1" x14ac:dyDescent="0.3"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</row>
    <row r="139" spans="8:24" ht="28" customHeight="1" x14ac:dyDescent="0.3"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</row>
    <row r="140" spans="8:24" ht="28" customHeight="1" x14ac:dyDescent="0.3"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</row>
    <row r="141" spans="8:24" ht="28" customHeight="1" x14ac:dyDescent="0.3"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</row>
    <row r="142" spans="8:24" ht="28" customHeight="1" x14ac:dyDescent="0.3"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</row>
    <row r="143" spans="8:24" ht="28" customHeight="1" x14ac:dyDescent="0.3"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</row>
    <row r="144" spans="8:24" ht="28" customHeight="1" x14ac:dyDescent="0.3"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</row>
    <row r="145" spans="8:24" ht="28" customHeight="1" x14ac:dyDescent="0.3"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</row>
    <row r="146" spans="8:24" ht="28" customHeight="1" x14ac:dyDescent="0.3"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</row>
    <row r="147" spans="8:24" ht="28" customHeight="1" x14ac:dyDescent="0.3"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</row>
    <row r="148" spans="8:24" ht="28" customHeight="1" x14ac:dyDescent="0.3"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</row>
    <row r="149" spans="8:24" ht="28" customHeight="1" x14ac:dyDescent="0.3"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</row>
    <row r="150" spans="8:24" ht="28" customHeight="1" x14ac:dyDescent="0.3"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</row>
    <row r="151" spans="8:24" ht="28" customHeight="1" x14ac:dyDescent="0.3"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</row>
    <row r="152" spans="8:24" ht="28" customHeight="1" x14ac:dyDescent="0.3"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</row>
    <row r="153" spans="8:24" ht="28" customHeight="1" x14ac:dyDescent="0.3"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</row>
    <row r="154" spans="8:24" ht="28" customHeight="1" x14ac:dyDescent="0.3"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</row>
    <row r="155" spans="8:24" ht="28" customHeight="1" x14ac:dyDescent="0.3"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</row>
    <row r="156" spans="8:24" ht="28" customHeight="1" x14ac:dyDescent="0.3"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</row>
    <row r="157" spans="8:24" ht="28" customHeight="1" x14ac:dyDescent="0.3"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</row>
    <row r="158" spans="8:24" ht="28" customHeight="1" x14ac:dyDescent="0.3"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</row>
    <row r="159" spans="8:24" ht="28" customHeight="1" x14ac:dyDescent="0.3"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</row>
    <row r="160" spans="8:24" ht="28" customHeight="1" x14ac:dyDescent="0.3"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</row>
    <row r="161" spans="8:24" ht="28" customHeight="1" x14ac:dyDescent="0.3"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</row>
    <row r="162" spans="8:24" ht="28" customHeight="1" x14ac:dyDescent="0.3"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</row>
    <row r="163" spans="8:24" ht="28" customHeight="1" x14ac:dyDescent="0.3"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</row>
    <row r="164" spans="8:24" ht="28" customHeight="1" x14ac:dyDescent="0.3"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</row>
    <row r="165" spans="8:24" ht="28" customHeight="1" x14ac:dyDescent="0.3"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</row>
    <row r="166" spans="8:24" ht="28" customHeight="1" x14ac:dyDescent="0.3"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</row>
    <row r="167" spans="8:24" ht="28" customHeight="1" x14ac:dyDescent="0.3"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</row>
    <row r="168" spans="8:24" ht="28" customHeight="1" x14ac:dyDescent="0.3"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</row>
    <row r="169" spans="8:24" ht="28" customHeight="1" x14ac:dyDescent="0.3"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</row>
    <row r="170" spans="8:24" ht="28" customHeight="1" x14ac:dyDescent="0.3"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</row>
    <row r="171" spans="8:24" ht="28" customHeight="1" x14ac:dyDescent="0.3"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</row>
    <row r="172" spans="8:24" ht="28" customHeight="1" x14ac:dyDescent="0.3"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</row>
    <row r="173" spans="8:24" ht="28" customHeight="1" x14ac:dyDescent="0.3"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8:24" ht="28" customHeight="1" x14ac:dyDescent="0.3"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8:24" ht="28" customHeight="1" x14ac:dyDescent="0.3"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8:24" ht="28" customHeight="1" x14ac:dyDescent="0.3"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8:24" ht="28" customHeight="1" x14ac:dyDescent="0.3"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8:24" ht="28" customHeight="1" x14ac:dyDescent="0.3"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8:24" ht="28" customHeight="1" x14ac:dyDescent="0.3"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8:24" ht="28" customHeight="1" x14ac:dyDescent="0.3"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8:24" ht="28" customHeight="1" x14ac:dyDescent="0.3"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8:24" ht="28" customHeight="1" x14ac:dyDescent="0.3"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8:24" ht="28" customHeight="1" x14ac:dyDescent="0.3"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8:24" ht="28" customHeight="1" x14ac:dyDescent="0.3"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8:24" ht="28" customHeight="1" x14ac:dyDescent="0.3"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8:24" ht="28" customHeight="1" x14ac:dyDescent="0.3"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8:24" ht="28" customHeight="1" x14ac:dyDescent="0.3"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8:24" ht="28" customHeight="1" x14ac:dyDescent="0.3"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8:24" ht="28" customHeight="1" x14ac:dyDescent="0.3"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8:24" ht="28" customHeight="1" x14ac:dyDescent="0.3"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8:24" ht="28" customHeight="1" x14ac:dyDescent="0.3"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8:24" ht="28" customHeight="1" x14ac:dyDescent="0.3"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8:24" ht="28" customHeight="1" x14ac:dyDescent="0.3"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8:24" ht="28" customHeight="1" x14ac:dyDescent="0.3"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8:24" ht="28" customHeight="1" x14ac:dyDescent="0.3"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8:24" ht="28" customHeight="1" x14ac:dyDescent="0.3"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8:24" ht="28" customHeight="1" x14ac:dyDescent="0.3"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8:24" ht="28" customHeight="1" x14ac:dyDescent="0.3"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8:24" ht="28" customHeight="1" x14ac:dyDescent="0.3"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8:24" ht="28" customHeight="1" x14ac:dyDescent="0.3"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8:24" ht="28" customHeight="1" x14ac:dyDescent="0.3"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8:24" ht="28" customHeight="1" x14ac:dyDescent="0.3"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8:24" ht="28" customHeight="1" x14ac:dyDescent="0.3"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8:24" ht="28" customHeight="1" x14ac:dyDescent="0.3"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8:24" ht="28" customHeight="1" x14ac:dyDescent="0.3"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8:24" ht="28" customHeight="1" x14ac:dyDescent="0.3"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8:24" ht="28" customHeight="1" x14ac:dyDescent="0.3"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8:24" ht="28" customHeight="1" x14ac:dyDescent="0.3"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8:24" ht="28" customHeight="1" x14ac:dyDescent="0.3"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8:24" ht="28" customHeight="1" x14ac:dyDescent="0.3"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8:24" ht="28" customHeight="1" x14ac:dyDescent="0.3"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8:24" ht="28" customHeight="1" x14ac:dyDescent="0.3"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8:24" ht="28" customHeight="1" x14ac:dyDescent="0.3"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8:24" ht="28" customHeight="1" x14ac:dyDescent="0.3"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8:24" ht="28" customHeight="1" x14ac:dyDescent="0.3"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8:24" ht="28" customHeight="1" x14ac:dyDescent="0.3"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8:24" ht="28" customHeight="1" x14ac:dyDescent="0.3"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8:24" ht="28" customHeight="1" x14ac:dyDescent="0.3"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8:24" ht="28" customHeight="1" x14ac:dyDescent="0.3"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8:24" ht="28" customHeight="1" x14ac:dyDescent="0.3"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8:24" ht="28" customHeight="1" x14ac:dyDescent="0.3"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8:24" ht="28" customHeight="1" x14ac:dyDescent="0.3"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8:24" ht="28" customHeight="1" x14ac:dyDescent="0.3"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8:24" ht="28" customHeight="1" x14ac:dyDescent="0.3"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8:24" ht="28" customHeight="1" x14ac:dyDescent="0.3"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8:24" ht="28" customHeight="1" x14ac:dyDescent="0.3"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8:24" ht="28" customHeight="1" x14ac:dyDescent="0.3"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8:24" ht="28" customHeight="1" x14ac:dyDescent="0.3"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8:24" ht="28" customHeight="1" x14ac:dyDescent="0.3"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8:24" ht="28" customHeight="1" x14ac:dyDescent="0.3"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8:24" ht="28" customHeight="1" x14ac:dyDescent="0.3"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8:24" ht="28" customHeight="1" x14ac:dyDescent="0.3"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8:24" ht="28" customHeight="1" x14ac:dyDescent="0.3"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8:24" ht="28" customHeight="1" x14ac:dyDescent="0.3"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8:24" ht="28" customHeight="1" x14ac:dyDescent="0.3"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8:24" ht="28" customHeight="1" x14ac:dyDescent="0.3"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8:24" ht="28" customHeight="1" x14ac:dyDescent="0.3"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8:24" ht="28" customHeight="1" x14ac:dyDescent="0.3"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8:24" ht="28" customHeight="1" x14ac:dyDescent="0.3"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8:24" ht="28" customHeight="1" x14ac:dyDescent="0.3"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8:24" ht="28" customHeight="1" x14ac:dyDescent="0.3"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8:24" ht="28" customHeight="1" x14ac:dyDescent="0.3"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8:24" ht="28" customHeight="1" x14ac:dyDescent="0.3"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</row>
    <row r="244" spans="8:24" ht="28" customHeight="1" x14ac:dyDescent="0.3"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8:24" ht="28" customHeight="1" x14ac:dyDescent="0.3"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</row>
    <row r="246" spans="8:24" ht="28" customHeight="1" x14ac:dyDescent="0.3"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</row>
    <row r="247" spans="8:24" ht="28" customHeight="1" x14ac:dyDescent="0.3"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8:24" ht="28" customHeight="1" x14ac:dyDescent="0.3"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8:24" ht="28" customHeight="1" x14ac:dyDescent="0.3"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8:24" ht="28" customHeight="1" x14ac:dyDescent="0.3"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</row>
    <row r="251" spans="8:24" ht="28" customHeight="1" x14ac:dyDescent="0.3"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</row>
    <row r="252" spans="8:24" ht="28" customHeight="1" x14ac:dyDescent="0.3"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</row>
    <row r="253" spans="8:24" ht="28" customHeight="1" x14ac:dyDescent="0.3"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</row>
    <row r="254" spans="8:24" ht="28" customHeight="1" x14ac:dyDescent="0.3"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</row>
    <row r="255" spans="8:24" ht="28" customHeight="1" x14ac:dyDescent="0.3"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</row>
    <row r="256" spans="8:24" ht="28" customHeight="1" x14ac:dyDescent="0.3"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</row>
    <row r="257" spans="8:24" ht="28" customHeight="1" x14ac:dyDescent="0.3"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</row>
    <row r="258" spans="8:24" ht="28" customHeight="1" x14ac:dyDescent="0.3"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</row>
    <row r="259" spans="8:24" ht="28" customHeight="1" x14ac:dyDescent="0.3"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</row>
    <row r="260" spans="8:24" ht="28" customHeight="1" x14ac:dyDescent="0.3"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</row>
    <row r="261" spans="8:24" ht="28" customHeight="1" x14ac:dyDescent="0.3"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</row>
    <row r="262" spans="8:24" ht="28" customHeight="1" x14ac:dyDescent="0.3"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</row>
    <row r="263" spans="8:24" ht="28" customHeight="1" x14ac:dyDescent="0.3"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</row>
    <row r="264" spans="8:24" ht="28" customHeight="1" x14ac:dyDescent="0.3"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</row>
    <row r="265" spans="8:24" ht="28" customHeight="1" x14ac:dyDescent="0.3"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</row>
    <row r="266" spans="8:24" ht="28" customHeight="1" x14ac:dyDescent="0.3"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</row>
    <row r="267" spans="8:24" ht="28" customHeight="1" x14ac:dyDescent="0.3"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</row>
    <row r="268" spans="8:24" ht="28" customHeight="1" x14ac:dyDescent="0.3"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</row>
    <row r="269" spans="8:24" ht="28" customHeight="1" x14ac:dyDescent="0.3"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</row>
    <row r="270" spans="8:24" ht="28" customHeight="1" x14ac:dyDescent="0.3"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</row>
    <row r="271" spans="8:24" ht="28" customHeight="1" x14ac:dyDescent="0.3"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</row>
    <row r="272" spans="8:24" ht="28" customHeight="1" x14ac:dyDescent="0.3"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</row>
    <row r="273" spans="8:24" ht="28" customHeight="1" x14ac:dyDescent="0.3"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8:24" ht="28" customHeight="1" x14ac:dyDescent="0.3"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8:24" ht="28" customHeight="1" x14ac:dyDescent="0.3"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</row>
    <row r="276" spans="8:24" ht="28" customHeight="1" x14ac:dyDescent="0.3"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</row>
    <row r="277" spans="8:24" ht="28" customHeight="1" x14ac:dyDescent="0.3"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</row>
    <row r="278" spans="8:24" ht="28" customHeight="1" x14ac:dyDescent="0.3"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</row>
    <row r="279" spans="8:24" ht="28" customHeight="1" x14ac:dyDescent="0.3"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</row>
    <row r="280" spans="8:24" ht="28" customHeight="1" x14ac:dyDescent="0.3"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</row>
    <row r="281" spans="8:24" ht="28" customHeight="1" x14ac:dyDescent="0.3"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</row>
    <row r="282" spans="8:24" ht="28" customHeight="1" x14ac:dyDescent="0.3"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</row>
    <row r="283" spans="8:24" ht="28" customHeight="1" x14ac:dyDescent="0.3"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</row>
    <row r="284" spans="8:24" ht="28" customHeight="1" x14ac:dyDescent="0.3"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</row>
    <row r="285" spans="8:24" ht="28" customHeight="1" x14ac:dyDescent="0.3"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</row>
    <row r="286" spans="8:24" ht="28" customHeight="1" x14ac:dyDescent="0.3"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</row>
    <row r="287" spans="8:24" ht="28" customHeight="1" x14ac:dyDescent="0.3"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</row>
    <row r="288" spans="8:24" ht="28" customHeight="1" x14ac:dyDescent="0.3"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</row>
    <row r="289" spans="8:24" ht="28" customHeight="1" x14ac:dyDescent="0.3"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</row>
    <row r="290" spans="8:24" ht="28" customHeight="1" x14ac:dyDescent="0.3"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</row>
    <row r="291" spans="8:24" ht="28" customHeight="1" x14ac:dyDescent="0.3"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</row>
    <row r="292" spans="8:24" ht="28" customHeight="1" x14ac:dyDescent="0.3"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</row>
    <row r="293" spans="8:24" ht="28" customHeight="1" x14ac:dyDescent="0.3"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</row>
    <row r="294" spans="8:24" ht="28" customHeight="1" x14ac:dyDescent="0.3"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</row>
    <row r="295" spans="8:24" ht="28" customHeight="1" x14ac:dyDescent="0.3"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</row>
    <row r="296" spans="8:24" ht="28" customHeight="1" x14ac:dyDescent="0.3"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</row>
    <row r="297" spans="8:24" ht="28" customHeight="1" x14ac:dyDescent="0.3"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</row>
    <row r="298" spans="8:24" ht="28" customHeight="1" x14ac:dyDescent="0.3"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</row>
    <row r="299" spans="8:24" ht="28" customHeight="1" x14ac:dyDescent="0.3"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</row>
    <row r="300" spans="8:24" ht="28" customHeight="1" x14ac:dyDescent="0.3"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</row>
    <row r="301" spans="8:24" ht="28" customHeight="1" x14ac:dyDescent="0.3"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</row>
    <row r="302" spans="8:24" ht="28" customHeight="1" x14ac:dyDescent="0.3"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</row>
    <row r="303" spans="8:24" ht="28" customHeight="1" x14ac:dyDescent="0.3"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</row>
    <row r="304" spans="8:24" ht="28" customHeight="1" x14ac:dyDescent="0.3"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</row>
    <row r="305" spans="8:24" ht="28" customHeight="1" x14ac:dyDescent="0.3"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</row>
    <row r="306" spans="8:24" ht="28" customHeight="1" x14ac:dyDescent="0.3"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</row>
    <row r="307" spans="8:24" ht="28" customHeight="1" x14ac:dyDescent="0.3"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</row>
    <row r="308" spans="8:24" ht="28" customHeight="1" x14ac:dyDescent="0.3"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</row>
    <row r="309" spans="8:24" ht="28" customHeight="1" x14ac:dyDescent="0.3"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</row>
    <row r="310" spans="8:24" ht="28" customHeight="1" x14ac:dyDescent="0.3"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</row>
    <row r="311" spans="8:24" ht="28" customHeight="1" x14ac:dyDescent="0.3"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</row>
    <row r="312" spans="8:24" ht="28" customHeight="1" x14ac:dyDescent="0.3"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</row>
    <row r="313" spans="8:24" ht="28" customHeight="1" x14ac:dyDescent="0.3"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</row>
    <row r="314" spans="8:24" ht="28" customHeight="1" x14ac:dyDescent="0.3"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</row>
    <row r="315" spans="8:24" ht="28" customHeight="1" x14ac:dyDescent="0.3"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</row>
    <row r="316" spans="8:24" ht="28" customHeight="1" x14ac:dyDescent="0.3"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</row>
    <row r="317" spans="8:24" ht="28" customHeight="1" x14ac:dyDescent="0.3"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</row>
    <row r="318" spans="8:24" ht="28" customHeight="1" x14ac:dyDescent="0.3"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</row>
    <row r="319" spans="8:24" ht="28" customHeight="1" x14ac:dyDescent="0.3"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</row>
    <row r="320" spans="8:24" ht="28" customHeight="1" x14ac:dyDescent="0.3"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</row>
    <row r="321" spans="8:24" ht="28" customHeight="1" x14ac:dyDescent="0.3"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</row>
    <row r="322" spans="8:24" ht="28" customHeight="1" x14ac:dyDescent="0.3"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</row>
    <row r="323" spans="8:24" ht="28" customHeight="1" x14ac:dyDescent="0.3"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</row>
    <row r="324" spans="8:24" ht="28" customHeight="1" x14ac:dyDescent="0.3"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</row>
    <row r="325" spans="8:24" ht="28" customHeight="1" x14ac:dyDescent="0.3"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</row>
    <row r="326" spans="8:24" ht="28" customHeight="1" x14ac:dyDescent="0.3"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</row>
    <row r="327" spans="8:24" ht="28" customHeight="1" x14ac:dyDescent="0.3"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</row>
    <row r="328" spans="8:24" ht="28" customHeight="1" x14ac:dyDescent="0.3"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</row>
    <row r="329" spans="8:24" ht="28" customHeight="1" x14ac:dyDescent="0.3"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</row>
    <row r="330" spans="8:24" ht="28" customHeight="1" x14ac:dyDescent="0.3"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</row>
    <row r="331" spans="8:24" ht="28" customHeight="1" x14ac:dyDescent="0.3"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</row>
    <row r="332" spans="8:24" ht="28" customHeight="1" x14ac:dyDescent="0.3"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</row>
    <row r="333" spans="8:24" ht="28" customHeight="1" x14ac:dyDescent="0.3"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</row>
    <row r="334" spans="8:24" ht="28" customHeight="1" x14ac:dyDescent="0.3"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</row>
    <row r="335" spans="8:24" ht="28" customHeight="1" x14ac:dyDescent="0.3"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</row>
    <row r="336" spans="8:24" ht="28" customHeight="1" x14ac:dyDescent="0.3"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</row>
    <row r="337" spans="8:24" ht="28" customHeight="1" x14ac:dyDescent="0.3"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</row>
    <row r="338" spans="8:24" ht="28" customHeight="1" x14ac:dyDescent="0.3"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</row>
    <row r="339" spans="8:24" ht="28" customHeight="1" x14ac:dyDescent="0.3"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</row>
    <row r="340" spans="8:24" ht="28" customHeight="1" x14ac:dyDescent="0.3"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</row>
    <row r="341" spans="8:24" ht="28" customHeight="1" x14ac:dyDescent="0.3"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</row>
    <row r="342" spans="8:24" ht="28" customHeight="1" x14ac:dyDescent="0.3"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</row>
    <row r="343" spans="8:24" ht="28" customHeight="1" x14ac:dyDescent="0.3"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</row>
    <row r="344" spans="8:24" ht="28" customHeight="1" x14ac:dyDescent="0.3"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</row>
    <row r="345" spans="8:24" ht="28" customHeight="1" x14ac:dyDescent="0.3"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</row>
    <row r="346" spans="8:24" ht="28" customHeight="1" x14ac:dyDescent="0.3"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</row>
    <row r="347" spans="8:24" ht="28" customHeight="1" x14ac:dyDescent="0.3"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</row>
    <row r="348" spans="8:24" ht="28" customHeight="1" x14ac:dyDescent="0.3"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</row>
    <row r="349" spans="8:24" ht="28" customHeight="1" x14ac:dyDescent="0.3"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</row>
    <row r="350" spans="8:24" ht="28" customHeight="1" x14ac:dyDescent="0.3"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</row>
    <row r="351" spans="8:24" ht="28" customHeight="1" x14ac:dyDescent="0.3"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</row>
    <row r="352" spans="8:24" ht="28" customHeight="1" x14ac:dyDescent="0.3"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</row>
    <row r="353" spans="8:24" ht="28" customHeight="1" x14ac:dyDescent="0.3"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</row>
    <row r="354" spans="8:24" ht="28" customHeight="1" x14ac:dyDescent="0.3"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</row>
    <row r="355" spans="8:24" ht="28" customHeight="1" x14ac:dyDescent="0.3"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</row>
    <row r="356" spans="8:24" ht="28" customHeight="1" x14ac:dyDescent="0.3"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</row>
    <row r="357" spans="8:24" ht="28" customHeight="1" x14ac:dyDescent="0.3"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</row>
    <row r="358" spans="8:24" ht="28" customHeight="1" x14ac:dyDescent="0.3"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</row>
    <row r="359" spans="8:24" ht="28" customHeight="1" x14ac:dyDescent="0.3"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</row>
    <row r="360" spans="8:24" ht="28" customHeight="1" x14ac:dyDescent="0.3"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</row>
    <row r="361" spans="8:24" ht="28" customHeight="1" x14ac:dyDescent="0.3"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</row>
    <row r="362" spans="8:24" ht="28" customHeight="1" x14ac:dyDescent="0.3"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</row>
    <row r="363" spans="8:24" ht="28" customHeight="1" x14ac:dyDescent="0.3"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</row>
    <row r="364" spans="8:24" ht="28" customHeight="1" x14ac:dyDescent="0.3"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</row>
    <row r="365" spans="8:24" ht="28" customHeight="1" x14ac:dyDescent="0.3"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</row>
    <row r="366" spans="8:24" ht="28" customHeight="1" x14ac:dyDescent="0.3"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</row>
    <row r="367" spans="8:24" ht="28" customHeight="1" x14ac:dyDescent="0.3"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</row>
    <row r="368" spans="8:24" ht="28" customHeight="1" x14ac:dyDescent="0.3"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</row>
    <row r="369" spans="8:24" ht="28" customHeight="1" x14ac:dyDescent="0.3"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</row>
    <row r="370" spans="8:24" ht="28" customHeight="1" x14ac:dyDescent="0.3"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</row>
    <row r="371" spans="8:24" ht="28" customHeight="1" x14ac:dyDescent="0.3"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</row>
    <row r="372" spans="8:24" ht="28" customHeight="1" x14ac:dyDescent="0.3"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</row>
    <row r="373" spans="8:24" ht="28" customHeight="1" x14ac:dyDescent="0.3"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</row>
    <row r="374" spans="8:24" ht="28" customHeight="1" x14ac:dyDescent="0.3"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</row>
    <row r="375" spans="8:24" ht="28" customHeight="1" x14ac:dyDescent="0.3"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</row>
    <row r="376" spans="8:24" ht="28" customHeight="1" x14ac:dyDescent="0.3"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</row>
    <row r="377" spans="8:24" ht="28" customHeight="1" x14ac:dyDescent="0.3"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</row>
    <row r="378" spans="8:24" ht="28" customHeight="1" x14ac:dyDescent="0.3"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</row>
    <row r="379" spans="8:24" ht="28" customHeight="1" x14ac:dyDescent="0.3"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</row>
    <row r="380" spans="8:24" ht="28" customHeight="1" x14ac:dyDescent="0.3"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</row>
    <row r="381" spans="8:24" ht="28" customHeight="1" x14ac:dyDescent="0.3"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</row>
    <row r="382" spans="8:24" ht="28" customHeight="1" x14ac:dyDescent="0.3"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</row>
    <row r="383" spans="8:24" ht="28" customHeight="1" x14ac:dyDescent="0.3"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</row>
    <row r="384" spans="8:24" ht="28" customHeight="1" x14ac:dyDescent="0.3"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</row>
    <row r="385" spans="8:24" ht="28" customHeight="1" x14ac:dyDescent="0.3"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</row>
    <row r="386" spans="8:24" ht="28" customHeight="1" x14ac:dyDescent="0.3"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</row>
    <row r="387" spans="8:24" ht="28" customHeight="1" x14ac:dyDescent="0.3"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</row>
    <row r="388" spans="8:24" ht="28" customHeight="1" x14ac:dyDescent="0.3"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</row>
    <row r="389" spans="8:24" ht="28" customHeight="1" x14ac:dyDescent="0.3"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</row>
    <row r="390" spans="8:24" ht="28" customHeight="1" x14ac:dyDescent="0.3"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</row>
    <row r="391" spans="8:24" ht="28" customHeight="1" x14ac:dyDescent="0.3"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</row>
    <row r="392" spans="8:24" ht="28" customHeight="1" x14ac:dyDescent="0.3"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</row>
    <row r="393" spans="8:24" ht="28" customHeight="1" x14ac:dyDescent="0.3"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</row>
    <row r="394" spans="8:24" ht="28" customHeight="1" x14ac:dyDescent="0.3"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</row>
    <row r="395" spans="8:24" ht="28" customHeight="1" x14ac:dyDescent="0.3"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</row>
    <row r="396" spans="8:24" ht="28" customHeight="1" x14ac:dyDescent="0.3"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</row>
    <row r="397" spans="8:24" ht="28" customHeight="1" x14ac:dyDescent="0.3"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</row>
    <row r="398" spans="8:24" ht="28" customHeight="1" x14ac:dyDescent="0.3"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</row>
    <row r="399" spans="8:24" ht="28" customHeight="1" x14ac:dyDescent="0.3"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</row>
    <row r="400" spans="8:24" ht="28" customHeight="1" x14ac:dyDescent="0.3"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</row>
    <row r="401" spans="8:24" ht="28" customHeight="1" x14ac:dyDescent="0.3"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</row>
    <row r="402" spans="8:24" ht="28" customHeight="1" x14ac:dyDescent="0.3"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</row>
    <row r="403" spans="8:24" ht="28" customHeight="1" x14ac:dyDescent="0.3"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</row>
    <row r="404" spans="8:24" ht="28" customHeight="1" x14ac:dyDescent="0.3"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</row>
    <row r="405" spans="8:24" ht="28" customHeight="1" x14ac:dyDescent="0.3"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</row>
    <row r="406" spans="8:24" ht="28" customHeight="1" x14ac:dyDescent="0.3"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</row>
    <row r="407" spans="8:24" ht="28" customHeight="1" x14ac:dyDescent="0.3"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</row>
    <row r="408" spans="8:24" ht="28" customHeight="1" x14ac:dyDescent="0.3"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</row>
    <row r="409" spans="8:24" ht="28" customHeight="1" x14ac:dyDescent="0.3"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</row>
    <row r="410" spans="8:24" ht="28" customHeight="1" x14ac:dyDescent="0.3"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</row>
    <row r="411" spans="8:24" ht="28" customHeight="1" x14ac:dyDescent="0.3"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</row>
    <row r="412" spans="8:24" ht="28" customHeight="1" x14ac:dyDescent="0.3"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</row>
    <row r="413" spans="8:24" ht="28" customHeight="1" x14ac:dyDescent="0.3"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</row>
    <row r="414" spans="8:24" ht="28" customHeight="1" x14ac:dyDescent="0.3"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</row>
    <row r="415" spans="8:24" ht="28" customHeight="1" x14ac:dyDescent="0.3"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</row>
    <row r="416" spans="8:24" ht="28" customHeight="1" x14ac:dyDescent="0.3"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</row>
    <row r="417" spans="8:24" ht="28" customHeight="1" x14ac:dyDescent="0.3"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</row>
    <row r="418" spans="8:24" ht="28" customHeight="1" x14ac:dyDescent="0.3"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</row>
    <row r="419" spans="8:24" ht="28" customHeight="1" x14ac:dyDescent="0.3"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</row>
    <row r="420" spans="8:24" ht="28" customHeight="1" x14ac:dyDescent="0.3"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</row>
    <row r="421" spans="8:24" ht="28" customHeight="1" x14ac:dyDescent="0.3"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</row>
    <row r="422" spans="8:24" ht="28" customHeight="1" x14ac:dyDescent="0.3"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</row>
    <row r="423" spans="8:24" ht="28" customHeight="1" x14ac:dyDescent="0.3"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</row>
    <row r="424" spans="8:24" ht="28" customHeight="1" x14ac:dyDescent="0.3"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</row>
    <row r="425" spans="8:24" ht="28" customHeight="1" x14ac:dyDescent="0.3"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</row>
    <row r="426" spans="8:24" ht="28" customHeight="1" x14ac:dyDescent="0.3"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</row>
    <row r="427" spans="8:24" ht="28" customHeight="1" x14ac:dyDescent="0.3"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</row>
    <row r="428" spans="8:24" ht="28" customHeight="1" x14ac:dyDescent="0.3"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</row>
    <row r="429" spans="8:24" ht="28" customHeight="1" x14ac:dyDescent="0.3"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</row>
    <row r="430" spans="8:24" ht="28" customHeight="1" x14ac:dyDescent="0.3"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</row>
    <row r="431" spans="8:24" ht="28" customHeight="1" x14ac:dyDescent="0.3"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</row>
    <row r="432" spans="8:24" ht="28" customHeight="1" x14ac:dyDescent="0.3"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</row>
    <row r="433" spans="8:24" ht="28" customHeight="1" x14ac:dyDescent="0.3"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</row>
    <row r="434" spans="8:24" ht="28" customHeight="1" x14ac:dyDescent="0.3"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</row>
    <row r="435" spans="8:24" ht="28" customHeight="1" x14ac:dyDescent="0.3"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</row>
    <row r="436" spans="8:24" ht="28" customHeight="1" x14ac:dyDescent="0.3"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</row>
    <row r="437" spans="8:24" ht="28" customHeight="1" x14ac:dyDescent="0.3"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</row>
    <row r="438" spans="8:24" ht="28" customHeight="1" x14ac:dyDescent="0.3"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</row>
    <row r="439" spans="8:24" ht="28" customHeight="1" x14ac:dyDescent="0.3"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</row>
    <row r="440" spans="8:24" ht="28" customHeight="1" x14ac:dyDescent="0.3"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</row>
    <row r="441" spans="8:24" ht="28" customHeight="1" x14ac:dyDescent="0.3"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</row>
    <row r="442" spans="8:24" ht="28" customHeight="1" x14ac:dyDescent="0.3"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</row>
    <row r="443" spans="8:24" ht="28" customHeight="1" x14ac:dyDescent="0.3"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</row>
    <row r="444" spans="8:24" ht="28" customHeight="1" x14ac:dyDescent="0.3"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</row>
    <row r="445" spans="8:24" ht="28" customHeight="1" x14ac:dyDescent="0.3"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</row>
    <row r="446" spans="8:24" ht="28" customHeight="1" x14ac:dyDescent="0.3"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</row>
    <row r="447" spans="8:24" ht="28" customHeight="1" x14ac:dyDescent="0.3"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</row>
    <row r="448" spans="8:24" ht="28" customHeight="1" x14ac:dyDescent="0.3"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</row>
    <row r="449" spans="8:24" ht="28" customHeight="1" x14ac:dyDescent="0.3"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</row>
    <row r="450" spans="8:24" ht="28" customHeight="1" x14ac:dyDescent="0.3"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</row>
    <row r="451" spans="8:24" ht="28" customHeight="1" x14ac:dyDescent="0.3"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</row>
    <row r="452" spans="8:24" ht="28" customHeight="1" x14ac:dyDescent="0.3"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</row>
    <row r="453" spans="8:24" ht="28" customHeight="1" x14ac:dyDescent="0.3"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</row>
    <row r="454" spans="8:24" ht="28" customHeight="1" x14ac:dyDescent="0.3"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</row>
    <row r="455" spans="8:24" ht="28" customHeight="1" x14ac:dyDescent="0.3"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</row>
    <row r="456" spans="8:24" ht="28" customHeight="1" x14ac:dyDescent="0.3"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</row>
    <row r="457" spans="8:24" ht="28" customHeight="1" x14ac:dyDescent="0.3"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</row>
    <row r="458" spans="8:24" ht="28" customHeight="1" x14ac:dyDescent="0.3"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</row>
    <row r="459" spans="8:24" ht="28" customHeight="1" x14ac:dyDescent="0.3"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</row>
    <row r="460" spans="8:24" ht="28" customHeight="1" x14ac:dyDescent="0.3"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</row>
    <row r="461" spans="8:24" ht="28" customHeight="1" x14ac:dyDescent="0.3"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</row>
    <row r="462" spans="8:24" ht="28" customHeight="1" x14ac:dyDescent="0.3"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</row>
    <row r="463" spans="8:24" ht="28" customHeight="1" x14ac:dyDescent="0.3"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</row>
    <row r="464" spans="8:24" ht="28" customHeight="1" x14ac:dyDescent="0.3"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</row>
    <row r="465" spans="8:24" ht="28" customHeight="1" x14ac:dyDescent="0.3"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</row>
    <row r="466" spans="8:24" ht="28" customHeight="1" x14ac:dyDescent="0.3"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</row>
    <row r="467" spans="8:24" ht="28" customHeight="1" x14ac:dyDescent="0.3"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</row>
    <row r="468" spans="8:24" ht="28" customHeight="1" x14ac:dyDescent="0.3"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</row>
    <row r="469" spans="8:24" ht="28" customHeight="1" x14ac:dyDescent="0.3"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</row>
    <row r="470" spans="8:24" ht="28" customHeight="1" x14ac:dyDescent="0.3"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</row>
    <row r="471" spans="8:24" ht="28" customHeight="1" x14ac:dyDescent="0.3"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</row>
    <row r="472" spans="8:24" ht="28" customHeight="1" x14ac:dyDescent="0.3"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</row>
    <row r="473" spans="8:24" ht="28" customHeight="1" x14ac:dyDescent="0.3"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</row>
    <row r="474" spans="8:24" ht="28" customHeight="1" x14ac:dyDescent="0.3"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</row>
    <row r="475" spans="8:24" ht="28" customHeight="1" x14ac:dyDescent="0.3"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</row>
    <row r="476" spans="8:24" ht="28" customHeight="1" x14ac:dyDescent="0.3"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</row>
    <row r="477" spans="8:24" ht="28" customHeight="1" x14ac:dyDescent="0.3"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</row>
    <row r="478" spans="8:24" ht="28" customHeight="1" x14ac:dyDescent="0.3"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</row>
    <row r="479" spans="8:24" ht="28" customHeight="1" x14ac:dyDescent="0.3"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</row>
    <row r="480" spans="8:24" ht="28" customHeight="1" x14ac:dyDescent="0.3"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</row>
    <row r="481" spans="8:24" ht="28" customHeight="1" x14ac:dyDescent="0.3"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</row>
    <row r="482" spans="8:24" ht="28" customHeight="1" x14ac:dyDescent="0.3"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</row>
    <row r="483" spans="8:24" ht="28" customHeight="1" x14ac:dyDescent="0.3"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</row>
    <row r="484" spans="8:24" ht="28" customHeight="1" x14ac:dyDescent="0.3"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</row>
    <row r="485" spans="8:24" ht="28" customHeight="1" x14ac:dyDescent="0.3"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</row>
    <row r="486" spans="8:24" ht="28" customHeight="1" x14ac:dyDescent="0.3"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</row>
    <row r="487" spans="8:24" ht="28" customHeight="1" x14ac:dyDescent="0.3"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</row>
    <row r="488" spans="8:24" ht="28" customHeight="1" x14ac:dyDescent="0.3"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</row>
    <row r="489" spans="8:24" ht="28" customHeight="1" x14ac:dyDescent="0.3"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</row>
    <row r="490" spans="8:24" ht="28" customHeight="1" x14ac:dyDescent="0.3"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</row>
    <row r="491" spans="8:24" ht="28" customHeight="1" x14ac:dyDescent="0.3"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</row>
    <row r="492" spans="8:24" ht="28" customHeight="1" x14ac:dyDescent="0.3"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</row>
    <row r="493" spans="8:24" ht="28" customHeight="1" x14ac:dyDescent="0.3"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</row>
    <row r="494" spans="8:24" ht="28" customHeight="1" x14ac:dyDescent="0.3"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</row>
    <row r="495" spans="8:24" ht="28" customHeight="1" x14ac:dyDescent="0.3"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</row>
    <row r="496" spans="8:24" ht="28" customHeight="1" x14ac:dyDescent="0.3"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</row>
    <row r="497" spans="8:24" ht="28" customHeight="1" x14ac:dyDescent="0.3"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</row>
    <row r="498" spans="8:24" ht="28" customHeight="1" x14ac:dyDescent="0.3"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</row>
    <row r="499" spans="8:24" ht="28" customHeight="1" x14ac:dyDescent="0.3"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</row>
    <row r="500" spans="8:24" ht="28" customHeight="1" x14ac:dyDescent="0.3"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</row>
    <row r="501" spans="8:24" ht="28" customHeight="1" x14ac:dyDescent="0.3"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</row>
    <row r="502" spans="8:24" ht="28" customHeight="1" x14ac:dyDescent="0.3"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</row>
    <row r="503" spans="8:24" ht="28" customHeight="1" x14ac:dyDescent="0.3"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</row>
    <row r="504" spans="8:24" ht="28" customHeight="1" x14ac:dyDescent="0.3"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</row>
    <row r="505" spans="8:24" ht="28" customHeight="1" x14ac:dyDescent="0.3"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</row>
    <row r="506" spans="8:24" ht="28" customHeight="1" x14ac:dyDescent="0.3"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</row>
    <row r="507" spans="8:24" ht="28" customHeight="1" x14ac:dyDescent="0.3"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</row>
    <row r="508" spans="8:24" ht="28" customHeight="1" x14ac:dyDescent="0.3"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</row>
    <row r="509" spans="8:24" ht="28" customHeight="1" x14ac:dyDescent="0.3"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</row>
    <row r="510" spans="8:24" ht="28" customHeight="1" x14ac:dyDescent="0.3"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</row>
    <row r="511" spans="8:24" ht="28" customHeight="1" x14ac:dyDescent="0.3"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</row>
    <row r="512" spans="8:24" ht="28" customHeight="1" x14ac:dyDescent="0.3"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</row>
    <row r="513" spans="8:24" ht="28" customHeight="1" x14ac:dyDescent="0.3"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</row>
    <row r="514" spans="8:24" ht="28" customHeight="1" x14ac:dyDescent="0.3"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</row>
    <row r="515" spans="8:24" ht="28" customHeight="1" x14ac:dyDescent="0.3"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</row>
    <row r="516" spans="8:24" ht="28" customHeight="1" x14ac:dyDescent="0.3"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</row>
    <row r="517" spans="8:24" ht="28" customHeight="1" x14ac:dyDescent="0.3"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</row>
    <row r="518" spans="8:24" ht="28" customHeight="1" x14ac:dyDescent="0.3"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</row>
    <row r="519" spans="8:24" ht="28" customHeight="1" x14ac:dyDescent="0.3"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</row>
    <row r="520" spans="8:24" ht="28" customHeight="1" x14ac:dyDescent="0.3"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</row>
    <row r="521" spans="8:24" ht="28" customHeight="1" x14ac:dyDescent="0.3"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</row>
    <row r="522" spans="8:24" ht="28" customHeight="1" x14ac:dyDescent="0.3"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</row>
    <row r="523" spans="8:24" ht="28" customHeight="1" x14ac:dyDescent="0.3"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</row>
    <row r="524" spans="8:24" ht="28" customHeight="1" x14ac:dyDescent="0.3"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</row>
    <row r="525" spans="8:24" ht="28" customHeight="1" x14ac:dyDescent="0.3"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</row>
    <row r="526" spans="8:24" ht="28" customHeight="1" x14ac:dyDescent="0.3"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</row>
    <row r="527" spans="8:24" ht="28" customHeight="1" x14ac:dyDescent="0.3"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</row>
    <row r="528" spans="8:24" ht="28" customHeight="1" x14ac:dyDescent="0.3"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</row>
    <row r="529" spans="8:24" ht="28" customHeight="1" x14ac:dyDescent="0.3"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</row>
    <row r="530" spans="8:24" ht="28" customHeight="1" x14ac:dyDescent="0.3"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</row>
    <row r="531" spans="8:24" ht="28" customHeight="1" x14ac:dyDescent="0.3"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</row>
    <row r="532" spans="8:24" ht="28" customHeight="1" x14ac:dyDescent="0.3"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</row>
    <row r="533" spans="8:24" ht="28" customHeight="1" x14ac:dyDescent="0.3"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</row>
    <row r="534" spans="8:24" ht="28" customHeight="1" x14ac:dyDescent="0.3"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</row>
    <row r="535" spans="8:24" ht="28" customHeight="1" x14ac:dyDescent="0.3"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</row>
    <row r="536" spans="8:24" ht="28" customHeight="1" x14ac:dyDescent="0.3"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</row>
    <row r="537" spans="8:24" ht="28" customHeight="1" x14ac:dyDescent="0.3"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</row>
    <row r="538" spans="8:24" ht="28" customHeight="1" x14ac:dyDescent="0.3"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</row>
    <row r="539" spans="8:24" ht="28" customHeight="1" x14ac:dyDescent="0.3"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</row>
    <row r="540" spans="8:24" ht="28" customHeight="1" x14ac:dyDescent="0.3"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</row>
    <row r="541" spans="8:24" ht="28" customHeight="1" x14ac:dyDescent="0.3"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</row>
    <row r="542" spans="8:24" ht="28" customHeight="1" x14ac:dyDescent="0.3"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</row>
    <row r="543" spans="8:24" ht="28" customHeight="1" x14ac:dyDescent="0.3"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</row>
    <row r="544" spans="8:24" ht="28" customHeight="1" x14ac:dyDescent="0.3"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</row>
    <row r="545" spans="8:24" ht="28" customHeight="1" x14ac:dyDescent="0.3"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</row>
    <row r="546" spans="8:24" ht="28" customHeight="1" x14ac:dyDescent="0.3"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</row>
    <row r="547" spans="8:24" ht="28" customHeight="1" x14ac:dyDescent="0.3"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</row>
    <row r="548" spans="8:24" ht="28" customHeight="1" x14ac:dyDescent="0.3"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</row>
    <row r="549" spans="8:24" ht="28" customHeight="1" x14ac:dyDescent="0.3"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</row>
    <row r="550" spans="8:24" ht="28" customHeight="1" x14ac:dyDescent="0.3"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</row>
    <row r="551" spans="8:24" ht="28" customHeight="1" x14ac:dyDescent="0.3"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</row>
    <row r="552" spans="8:24" ht="28" customHeight="1" x14ac:dyDescent="0.3"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</row>
    <row r="553" spans="8:24" ht="28" customHeight="1" x14ac:dyDescent="0.3"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</row>
    <row r="554" spans="8:24" ht="28" customHeight="1" x14ac:dyDescent="0.3"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</row>
    <row r="555" spans="8:24" ht="28" customHeight="1" x14ac:dyDescent="0.3"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</row>
    <row r="556" spans="8:24" ht="28" customHeight="1" x14ac:dyDescent="0.3"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</row>
    <row r="557" spans="8:24" ht="28" customHeight="1" x14ac:dyDescent="0.3"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</row>
    <row r="558" spans="8:24" ht="28" customHeight="1" x14ac:dyDescent="0.3"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</row>
    <row r="559" spans="8:24" ht="28" customHeight="1" x14ac:dyDescent="0.3"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</row>
    <row r="560" spans="8:24" ht="28" customHeight="1" x14ac:dyDescent="0.3"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</row>
    <row r="561" spans="8:24" ht="28" customHeight="1" x14ac:dyDescent="0.3"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</row>
    <row r="562" spans="8:24" ht="28" customHeight="1" x14ac:dyDescent="0.3"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</row>
    <row r="563" spans="8:24" ht="28" customHeight="1" x14ac:dyDescent="0.3"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</row>
    <row r="564" spans="8:24" ht="28" customHeight="1" x14ac:dyDescent="0.3"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</row>
    <row r="565" spans="8:24" ht="28" customHeight="1" x14ac:dyDescent="0.3"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</row>
    <row r="566" spans="8:24" ht="28" customHeight="1" x14ac:dyDescent="0.3"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</row>
    <row r="567" spans="8:24" ht="28" customHeight="1" x14ac:dyDescent="0.3"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</row>
    <row r="568" spans="8:24" ht="28" customHeight="1" x14ac:dyDescent="0.3"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</row>
    <row r="569" spans="8:24" ht="28" customHeight="1" x14ac:dyDescent="0.3"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</row>
    <row r="570" spans="8:24" ht="28" customHeight="1" x14ac:dyDescent="0.3"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</row>
    <row r="571" spans="8:24" ht="28" customHeight="1" x14ac:dyDescent="0.3"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</row>
    <row r="572" spans="8:24" ht="28" customHeight="1" x14ac:dyDescent="0.3"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</row>
    <row r="573" spans="8:24" ht="28" customHeight="1" x14ac:dyDescent="0.3"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</row>
    <row r="574" spans="8:24" ht="28" customHeight="1" x14ac:dyDescent="0.3"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</row>
    <row r="575" spans="8:24" ht="28" customHeight="1" x14ac:dyDescent="0.3"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</row>
    <row r="576" spans="8:24" ht="28" customHeight="1" x14ac:dyDescent="0.3"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</row>
    <row r="577" spans="8:24" ht="28" customHeight="1" x14ac:dyDescent="0.3"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</row>
    <row r="578" spans="8:24" ht="28" customHeight="1" x14ac:dyDescent="0.3"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</row>
    <row r="579" spans="8:24" ht="28" customHeight="1" x14ac:dyDescent="0.3"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</row>
    <row r="580" spans="8:24" ht="28" customHeight="1" x14ac:dyDescent="0.3"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</row>
    <row r="581" spans="8:24" ht="28" customHeight="1" x14ac:dyDescent="0.3"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</row>
    <row r="582" spans="8:24" ht="28" customHeight="1" x14ac:dyDescent="0.3"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</row>
    <row r="583" spans="8:24" ht="28" customHeight="1" x14ac:dyDescent="0.3"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</row>
    <row r="584" spans="8:24" ht="28" customHeight="1" x14ac:dyDescent="0.3"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</row>
    <row r="585" spans="8:24" ht="28" customHeight="1" x14ac:dyDescent="0.3"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</row>
    <row r="586" spans="8:24" ht="28" customHeight="1" x14ac:dyDescent="0.3"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</row>
    <row r="587" spans="8:24" ht="28" customHeight="1" x14ac:dyDescent="0.3"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</row>
    <row r="588" spans="8:24" ht="28" customHeight="1" x14ac:dyDescent="0.3"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</row>
    <row r="589" spans="8:24" ht="28" customHeight="1" x14ac:dyDescent="0.3"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</row>
    <row r="590" spans="8:24" ht="28" customHeight="1" x14ac:dyDescent="0.3"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</row>
    <row r="591" spans="8:24" ht="28" customHeight="1" x14ac:dyDescent="0.3"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</row>
    <row r="592" spans="8:24" ht="28" customHeight="1" x14ac:dyDescent="0.3"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</row>
    <row r="593" spans="8:24" ht="28" customHeight="1" x14ac:dyDescent="0.3"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</row>
    <row r="594" spans="8:24" ht="28" customHeight="1" x14ac:dyDescent="0.3"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</row>
    <row r="595" spans="8:24" ht="28" customHeight="1" x14ac:dyDescent="0.3"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</row>
    <row r="596" spans="8:24" ht="28" customHeight="1" x14ac:dyDescent="0.3"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</row>
    <row r="597" spans="8:24" ht="28" customHeight="1" x14ac:dyDescent="0.3"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</row>
    <row r="598" spans="8:24" ht="28" customHeight="1" x14ac:dyDescent="0.3"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</row>
    <row r="599" spans="8:24" ht="28" customHeight="1" x14ac:dyDescent="0.3"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</row>
    <row r="600" spans="8:24" ht="28" customHeight="1" x14ac:dyDescent="0.3"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</row>
    <row r="601" spans="8:24" ht="28" customHeight="1" x14ac:dyDescent="0.3"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</row>
    <row r="602" spans="8:24" ht="28" customHeight="1" x14ac:dyDescent="0.3"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</row>
    <row r="603" spans="8:24" ht="28" customHeight="1" x14ac:dyDescent="0.3"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</row>
    <row r="604" spans="8:24" ht="28" customHeight="1" x14ac:dyDescent="0.3"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</row>
    <row r="605" spans="8:24" ht="28" customHeight="1" x14ac:dyDescent="0.3"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</row>
    <row r="606" spans="8:24" ht="28" customHeight="1" x14ac:dyDescent="0.3"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</row>
    <row r="607" spans="8:24" ht="28" customHeight="1" x14ac:dyDescent="0.3"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</row>
    <row r="608" spans="8:24" ht="28" customHeight="1" x14ac:dyDescent="0.3"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</row>
    <row r="609" spans="8:24" ht="28" customHeight="1" x14ac:dyDescent="0.3"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</row>
    <row r="610" spans="8:24" ht="28" customHeight="1" x14ac:dyDescent="0.3"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</row>
    <row r="611" spans="8:24" ht="28" customHeight="1" x14ac:dyDescent="0.3"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</row>
    <row r="612" spans="8:24" ht="28" customHeight="1" x14ac:dyDescent="0.3"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</row>
    <row r="613" spans="8:24" ht="28" customHeight="1" x14ac:dyDescent="0.3"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</row>
    <row r="614" spans="8:24" ht="28" customHeight="1" x14ac:dyDescent="0.3"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</row>
    <row r="615" spans="8:24" ht="28" customHeight="1" x14ac:dyDescent="0.3"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</row>
    <row r="616" spans="8:24" ht="28" customHeight="1" x14ac:dyDescent="0.3"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</row>
    <row r="617" spans="8:24" ht="28" customHeight="1" x14ac:dyDescent="0.3"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</row>
    <row r="618" spans="8:24" ht="28" customHeight="1" x14ac:dyDescent="0.3"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</row>
    <row r="619" spans="8:24" ht="28" customHeight="1" x14ac:dyDescent="0.3"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</row>
    <row r="620" spans="8:24" ht="28" customHeight="1" x14ac:dyDescent="0.3"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</row>
    <row r="621" spans="8:24" ht="28" customHeight="1" x14ac:dyDescent="0.3"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</row>
    <row r="622" spans="8:24" ht="28" customHeight="1" x14ac:dyDescent="0.3"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</row>
    <row r="623" spans="8:24" ht="28" customHeight="1" x14ac:dyDescent="0.3"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</row>
    <row r="624" spans="8:24" ht="28" customHeight="1" x14ac:dyDescent="0.3"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</row>
    <row r="625" spans="8:24" ht="28" customHeight="1" x14ac:dyDescent="0.3"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</row>
    <row r="626" spans="8:24" ht="28" customHeight="1" x14ac:dyDescent="0.3"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</row>
    <row r="627" spans="8:24" ht="28" customHeight="1" x14ac:dyDescent="0.3"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</row>
    <row r="628" spans="8:24" ht="28" customHeight="1" x14ac:dyDescent="0.3"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</row>
    <row r="629" spans="8:24" ht="28" customHeight="1" x14ac:dyDescent="0.3"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</row>
    <row r="630" spans="8:24" ht="28" customHeight="1" x14ac:dyDescent="0.3"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</row>
    <row r="631" spans="8:24" ht="28" customHeight="1" x14ac:dyDescent="0.3"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</row>
    <row r="632" spans="8:24" ht="28" customHeight="1" x14ac:dyDescent="0.3"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</row>
    <row r="633" spans="8:24" ht="28" customHeight="1" x14ac:dyDescent="0.3"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</row>
    <row r="634" spans="8:24" ht="28" customHeight="1" x14ac:dyDescent="0.3"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</row>
    <row r="635" spans="8:24" ht="28" customHeight="1" x14ac:dyDescent="0.3"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</row>
    <row r="636" spans="8:24" ht="28" customHeight="1" x14ac:dyDescent="0.3"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</row>
    <row r="637" spans="8:24" ht="28" customHeight="1" x14ac:dyDescent="0.3"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</row>
    <row r="638" spans="8:24" ht="28" customHeight="1" x14ac:dyDescent="0.3"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</row>
    <row r="639" spans="8:24" ht="28" customHeight="1" x14ac:dyDescent="0.3"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</row>
    <row r="640" spans="8:24" ht="28" customHeight="1" x14ac:dyDescent="0.3"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</row>
    <row r="641" spans="8:24" ht="28" customHeight="1" x14ac:dyDescent="0.3"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</row>
    <row r="642" spans="8:24" ht="28" customHeight="1" x14ac:dyDescent="0.3"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</row>
    <row r="643" spans="8:24" ht="28" customHeight="1" x14ac:dyDescent="0.3"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</row>
    <row r="644" spans="8:24" ht="28" customHeight="1" x14ac:dyDescent="0.3"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</row>
    <row r="645" spans="8:24" ht="28" customHeight="1" x14ac:dyDescent="0.3"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</row>
    <row r="646" spans="8:24" ht="28" customHeight="1" x14ac:dyDescent="0.3"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</row>
    <row r="647" spans="8:24" ht="28" customHeight="1" x14ac:dyDescent="0.3"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</row>
    <row r="648" spans="8:24" ht="28" customHeight="1" x14ac:dyDescent="0.3"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</row>
    <row r="649" spans="8:24" ht="28" customHeight="1" x14ac:dyDescent="0.3"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</row>
    <row r="650" spans="8:24" ht="28" customHeight="1" x14ac:dyDescent="0.3"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</row>
    <row r="651" spans="8:24" ht="28" customHeight="1" x14ac:dyDescent="0.3"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</row>
    <row r="652" spans="8:24" ht="28" customHeight="1" x14ac:dyDescent="0.3"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</row>
    <row r="653" spans="8:24" ht="28" customHeight="1" x14ac:dyDescent="0.3"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</row>
    <row r="654" spans="8:24" ht="28" customHeight="1" x14ac:dyDescent="0.3"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</row>
    <row r="655" spans="8:24" ht="28" customHeight="1" x14ac:dyDescent="0.3"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</row>
    <row r="656" spans="8:24" ht="28" customHeight="1" x14ac:dyDescent="0.3"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</row>
    <row r="657" spans="8:24" ht="28" customHeight="1" x14ac:dyDescent="0.3"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</row>
    <row r="658" spans="8:24" ht="28" customHeight="1" x14ac:dyDescent="0.3"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</row>
    <row r="659" spans="8:24" ht="28" customHeight="1" x14ac:dyDescent="0.3"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</row>
    <row r="660" spans="8:24" ht="28" customHeight="1" x14ac:dyDescent="0.3"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</row>
    <row r="661" spans="8:24" ht="28" customHeight="1" x14ac:dyDescent="0.3"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</row>
    <row r="662" spans="8:24" ht="28" customHeight="1" x14ac:dyDescent="0.3"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</row>
    <row r="663" spans="8:24" ht="28" customHeight="1" x14ac:dyDescent="0.3"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</row>
    <row r="664" spans="8:24" ht="28" customHeight="1" x14ac:dyDescent="0.3"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</row>
    <row r="665" spans="8:24" ht="28" customHeight="1" x14ac:dyDescent="0.3"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</row>
    <row r="666" spans="8:24" ht="28" customHeight="1" x14ac:dyDescent="0.3"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</row>
    <row r="667" spans="8:24" ht="28" customHeight="1" x14ac:dyDescent="0.3"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</row>
    <row r="668" spans="8:24" ht="28" customHeight="1" x14ac:dyDescent="0.3"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</row>
    <row r="669" spans="8:24" ht="28" customHeight="1" x14ac:dyDescent="0.3"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</row>
    <row r="670" spans="8:24" ht="28" customHeight="1" x14ac:dyDescent="0.3"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</row>
    <row r="671" spans="8:24" ht="28" customHeight="1" x14ac:dyDescent="0.3"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</row>
    <row r="672" spans="8:24" ht="28" customHeight="1" x14ac:dyDescent="0.3"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</row>
    <row r="673" spans="8:24" ht="28" customHeight="1" x14ac:dyDescent="0.3"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</row>
    <row r="674" spans="8:24" ht="28" customHeight="1" x14ac:dyDescent="0.3"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</row>
    <row r="675" spans="8:24" ht="28" customHeight="1" x14ac:dyDescent="0.3"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</row>
    <row r="676" spans="8:24" ht="28" customHeight="1" x14ac:dyDescent="0.3"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</row>
    <row r="677" spans="8:24" ht="28" customHeight="1" x14ac:dyDescent="0.3"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</row>
    <row r="678" spans="8:24" ht="28" customHeight="1" x14ac:dyDescent="0.3"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</row>
    <row r="679" spans="8:24" ht="28" customHeight="1" x14ac:dyDescent="0.3"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</row>
    <row r="680" spans="8:24" ht="28" customHeight="1" x14ac:dyDescent="0.3"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</row>
    <row r="681" spans="8:24" ht="28" customHeight="1" x14ac:dyDescent="0.3"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</row>
    <row r="682" spans="8:24" ht="28" customHeight="1" x14ac:dyDescent="0.3"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</row>
    <row r="683" spans="8:24" ht="28" customHeight="1" x14ac:dyDescent="0.3"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</row>
    <row r="684" spans="8:24" ht="28" customHeight="1" x14ac:dyDescent="0.3"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</row>
    <row r="685" spans="8:24" ht="28" customHeight="1" x14ac:dyDescent="0.3"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</row>
    <row r="686" spans="8:24" ht="28" customHeight="1" x14ac:dyDescent="0.3"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</row>
    <row r="687" spans="8:24" ht="28" customHeight="1" x14ac:dyDescent="0.3"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</row>
    <row r="688" spans="8:24" ht="28" customHeight="1" x14ac:dyDescent="0.3"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</row>
    <row r="689" spans="8:24" ht="28" customHeight="1" x14ac:dyDescent="0.3"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</row>
    <row r="690" spans="8:24" ht="28" customHeight="1" x14ac:dyDescent="0.3"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</row>
    <row r="691" spans="8:24" ht="28" customHeight="1" x14ac:dyDescent="0.3"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</row>
    <row r="692" spans="8:24" ht="28" customHeight="1" x14ac:dyDescent="0.3"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</row>
    <row r="693" spans="8:24" ht="28" customHeight="1" x14ac:dyDescent="0.3"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</row>
    <row r="694" spans="8:24" ht="28" customHeight="1" x14ac:dyDescent="0.3"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</row>
    <row r="695" spans="8:24" ht="28" customHeight="1" x14ac:dyDescent="0.3"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</row>
    <row r="696" spans="8:24" ht="28" customHeight="1" x14ac:dyDescent="0.3"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</row>
    <row r="697" spans="8:24" ht="28" customHeight="1" x14ac:dyDescent="0.3"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</row>
    <row r="698" spans="8:24" ht="28" customHeight="1" x14ac:dyDescent="0.3"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</row>
    <row r="699" spans="8:24" ht="28" customHeight="1" x14ac:dyDescent="0.3"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</row>
    <row r="700" spans="8:24" ht="28" customHeight="1" x14ac:dyDescent="0.3"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</row>
    <row r="701" spans="8:24" ht="28" customHeight="1" x14ac:dyDescent="0.3"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</row>
    <row r="702" spans="8:24" ht="28" customHeight="1" x14ac:dyDescent="0.3"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</row>
    <row r="703" spans="8:24" ht="28" customHeight="1" x14ac:dyDescent="0.3"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</row>
    <row r="704" spans="8:24" ht="28" customHeight="1" x14ac:dyDescent="0.3"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</row>
    <row r="705" spans="8:24" ht="28" customHeight="1" x14ac:dyDescent="0.3"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</row>
    <row r="706" spans="8:24" ht="28" customHeight="1" x14ac:dyDescent="0.3"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</row>
    <row r="707" spans="8:24" ht="28" customHeight="1" x14ac:dyDescent="0.3"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</row>
    <row r="708" spans="8:24" ht="28" customHeight="1" x14ac:dyDescent="0.3"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</row>
    <row r="709" spans="8:24" ht="28" customHeight="1" x14ac:dyDescent="0.3"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</row>
    <row r="710" spans="8:24" ht="28" customHeight="1" x14ac:dyDescent="0.3"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</row>
    <row r="711" spans="8:24" ht="28" customHeight="1" x14ac:dyDescent="0.3"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</row>
    <row r="712" spans="8:24" ht="28" customHeight="1" x14ac:dyDescent="0.3"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</row>
    <row r="713" spans="8:24" ht="28" customHeight="1" x14ac:dyDescent="0.3"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</row>
    <row r="714" spans="8:24" ht="28" customHeight="1" x14ac:dyDescent="0.3"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</row>
    <row r="715" spans="8:24" ht="28" customHeight="1" x14ac:dyDescent="0.3"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</row>
    <row r="716" spans="8:24" ht="28" customHeight="1" x14ac:dyDescent="0.3"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</row>
    <row r="717" spans="8:24" ht="28" customHeight="1" x14ac:dyDescent="0.3"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</row>
    <row r="718" spans="8:24" ht="28" customHeight="1" x14ac:dyDescent="0.3"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</row>
    <row r="719" spans="8:24" ht="28" customHeight="1" x14ac:dyDescent="0.3"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</row>
    <row r="720" spans="8:24" ht="28" customHeight="1" x14ac:dyDescent="0.3"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</row>
    <row r="721" spans="8:24" ht="28" customHeight="1" x14ac:dyDescent="0.3"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</row>
    <row r="722" spans="8:24" ht="28" customHeight="1" x14ac:dyDescent="0.3"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</row>
    <row r="723" spans="8:24" ht="28" customHeight="1" x14ac:dyDescent="0.3"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</row>
    <row r="724" spans="8:24" ht="28" customHeight="1" x14ac:dyDescent="0.3"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</row>
    <row r="725" spans="8:24" ht="28" customHeight="1" x14ac:dyDescent="0.3"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</row>
    <row r="726" spans="8:24" ht="28" customHeight="1" x14ac:dyDescent="0.3"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</row>
    <row r="727" spans="8:24" ht="28" customHeight="1" x14ac:dyDescent="0.3"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</row>
    <row r="728" spans="8:24" ht="28" customHeight="1" x14ac:dyDescent="0.3"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</row>
    <row r="729" spans="8:24" ht="28" customHeight="1" x14ac:dyDescent="0.3"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</row>
    <row r="730" spans="8:24" ht="28" customHeight="1" x14ac:dyDescent="0.3"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</row>
    <row r="731" spans="8:24" ht="28" customHeight="1" x14ac:dyDescent="0.3"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</row>
    <row r="732" spans="8:24" ht="28" customHeight="1" x14ac:dyDescent="0.3"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</row>
    <row r="733" spans="8:24" ht="28" customHeight="1" x14ac:dyDescent="0.3"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</row>
    <row r="734" spans="8:24" ht="28" customHeight="1" x14ac:dyDescent="0.3"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</row>
    <row r="735" spans="8:24" ht="28" customHeight="1" x14ac:dyDescent="0.3"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</row>
    <row r="736" spans="8:24" ht="28" customHeight="1" x14ac:dyDescent="0.3"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</row>
    <row r="737" spans="8:24" ht="28" customHeight="1" x14ac:dyDescent="0.3"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</row>
    <row r="738" spans="8:24" ht="28" customHeight="1" x14ac:dyDescent="0.3"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</row>
    <row r="739" spans="8:24" ht="28" customHeight="1" x14ac:dyDescent="0.3"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</row>
    <row r="740" spans="8:24" ht="28" customHeight="1" x14ac:dyDescent="0.3"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</row>
    <row r="741" spans="8:24" ht="28" customHeight="1" x14ac:dyDescent="0.3"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</row>
    <row r="742" spans="8:24" ht="28" customHeight="1" x14ac:dyDescent="0.3"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</row>
    <row r="743" spans="8:24" ht="28" customHeight="1" x14ac:dyDescent="0.3"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</row>
    <row r="744" spans="8:24" ht="28" customHeight="1" x14ac:dyDescent="0.3"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</row>
    <row r="745" spans="8:24" ht="28" customHeight="1" x14ac:dyDescent="0.3"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</row>
    <row r="746" spans="8:24" ht="28" customHeight="1" x14ac:dyDescent="0.3"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</row>
    <row r="747" spans="8:24" ht="28" customHeight="1" x14ac:dyDescent="0.3"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</row>
    <row r="748" spans="8:24" ht="28" customHeight="1" x14ac:dyDescent="0.3"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</row>
    <row r="749" spans="8:24" ht="28" customHeight="1" x14ac:dyDescent="0.3"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</row>
    <row r="750" spans="8:24" ht="28" customHeight="1" x14ac:dyDescent="0.3"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</row>
    <row r="751" spans="8:24" ht="28" customHeight="1" x14ac:dyDescent="0.3"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</row>
    <row r="752" spans="8:24" ht="28" customHeight="1" x14ac:dyDescent="0.3"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</row>
    <row r="753" spans="8:24" ht="28" customHeight="1" x14ac:dyDescent="0.3"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</row>
    <row r="754" spans="8:24" ht="28" customHeight="1" x14ac:dyDescent="0.3"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</row>
    <row r="755" spans="8:24" ht="28" customHeight="1" x14ac:dyDescent="0.3"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</row>
    <row r="756" spans="8:24" ht="28" customHeight="1" x14ac:dyDescent="0.3"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</row>
    <row r="757" spans="8:24" ht="28" customHeight="1" x14ac:dyDescent="0.3"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</row>
    <row r="758" spans="8:24" ht="28" customHeight="1" x14ac:dyDescent="0.3"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</row>
    <row r="759" spans="8:24" ht="28" customHeight="1" x14ac:dyDescent="0.3"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</row>
    <row r="760" spans="8:24" ht="28" customHeight="1" x14ac:dyDescent="0.3"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</row>
    <row r="761" spans="8:24" ht="28" customHeight="1" x14ac:dyDescent="0.3"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</row>
    <row r="762" spans="8:24" ht="28" customHeight="1" x14ac:dyDescent="0.3"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</row>
    <row r="763" spans="8:24" ht="28" customHeight="1" x14ac:dyDescent="0.3"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</row>
    <row r="764" spans="8:24" ht="28" customHeight="1" x14ac:dyDescent="0.3"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</row>
    <row r="765" spans="8:24" ht="28" customHeight="1" x14ac:dyDescent="0.3"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</row>
    <row r="766" spans="8:24" ht="28" customHeight="1" x14ac:dyDescent="0.3"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</row>
    <row r="767" spans="8:24" ht="28" customHeight="1" x14ac:dyDescent="0.3"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</row>
    <row r="768" spans="8:24" ht="28" customHeight="1" x14ac:dyDescent="0.3"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</row>
    <row r="769" spans="8:24" ht="28" customHeight="1" x14ac:dyDescent="0.3"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</row>
    <row r="770" spans="8:24" ht="28" customHeight="1" x14ac:dyDescent="0.3"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</row>
    <row r="771" spans="8:24" ht="28" customHeight="1" x14ac:dyDescent="0.3"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</row>
    <row r="772" spans="8:24" ht="28" customHeight="1" x14ac:dyDescent="0.3"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</row>
    <row r="773" spans="8:24" ht="28" customHeight="1" x14ac:dyDescent="0.3"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</row>
    <row r="774" spans="8:24" ht="28" customHeight="1" x14ac:dyDescent="0.3"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</row>
    <row r="775" spans="8:24" ht="28" customHeight="1" x14ac:dyDescent="0.3"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</row>
    <row r="776" spans="8:24" ht="28" customHeight="1" x14ac:dyDescent="0.3"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</row>
    <row r="777" spans="8:24" ht="28" customHeight="1" x14ac:dyDescent="0.3"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</row>
    <row r="778" spans="8:24" ht="28" customHeight="1" x14ac:dyDescent="0.3"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</row>
    <row r="779" spans="8:24" ht="28" customHeight="1" x14ac:dyDescent="0.3"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</row>
    <row r="780" spans="8:24" ht="28" customHeight="1" x14ac:dyDescent="0.3"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</row>
    <row r="781" spans="8:24" ht="28" customHeight="1" x14ac:dyDescent="0.3"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</row>
    <row r="782" spans="8:24" ht="28" customHeight="1" x14ac:dyDescent="0.3"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</row>
    <row r="783" spans="8:24" ht="28" customHeight="1" x14ac:dyDescent="0.3"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</row>
    <row r="784" spans="8:24" ht="28" customHeight="1" x14ac:dyDescent="0.3"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</row>
    <row r="785" spans="8:24" ht="28" customHeight="1" x14ac:dyDescent="0.3"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</row>
    <row r="786" spans="8:24" ht="28" customHeight="1" x14ac:dyDescent="0.3"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</row>
    <row r="787" spans="8:24" ht="28" customHeight="1" x14ac:dyDescent="0.3"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</row>
    <row r="788" spans="8:24" ht="28" customHeight="1" x14ac:dyDescent="0.3"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</row>
    <row r="789" spans="8:24" ht="28" customHeight="1" x14ac:dyDescent="0.3"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</row>
    <row r="790" spans="8:24" ht="28" customHeight="1" x14ac:dyDescent="0.3"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</row>
    <row r="791" spans="8:24" ht="28" customHeight="1" x14ac:dyDescent="0.3"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</row>
    <row r="792" spans="8:24" ht="28" customHeight="1" x14ac:dyDescent="0.3"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</row>
    <row r="793" spans="8:24" ht="28" customHeight="1" x14ac:dyDescent="0.3"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</row>
    <row r="794" spans="8:24" ht="28" customHeight="1" x14ac:dyDescent="0.3"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</row>
    <row r="795" spans="8:24" ht="28" customHeight="1" x14ac:dyDescent="0.3"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</row>
    <row r="796" spans="8:24" ht="28" customHeight="1" x14ac:dyDescent="0.3"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</row>
    <row r="797" spans="8:24" ht="28" customHeight="1" x14ac:dyDescent="0.3"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</row>
    <row r="798" spans="8:24" ht="28" customHeight="1" x14ac:dyDescent="0.3"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</row>
    <row r="799" spans="8:24" ht="28" customHeight="1" x14ac:dyDescent="0.3"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</row>
    <row r="800" spans="8:24" ht="28" customHeight="1" x14ac:dyDescent="0.3"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</row>
    <row r="801" spans="8:24" ht="28" customHeight="1" x14ac:dyDescent="0.3"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</row>
    <row r="802" spans="8:24" ht="28" customHeight="1" x14ac:dyDescent="0.3"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</row>
    <row r="803" spans="8:24" ht="28" customHeight="1" x14ac:dyDescent="0.3"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</row>
    <row r="804" spans="8:24" ht="28" customHeight="1" x14ac:dyDescent="0.3"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</row>
    <row r="805" spans="8:24" ht="28" customHeight="1" x14ac:dyDescent="0.3"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</row>
    <row r="806" spans="8:24" ht="28" customHeight="1" x14ac:dyDescent="0.3"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</row>
    <row r="807" spans="8:24" ht="28" customHeight="1" x14ac:dyDescent="0.3"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</row>
    <row r="808" spans="8:24" ht="28" customHeight="1" x14ac:dyDescent="0.3"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</row>
    <row r="809" spans="8:24" ht="28" customHeight="1" x14ac:dyDescent="0.3"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</row>
    <row r="810" spans="8:24" ht="28" customHeight="1" x14ac:dyDescent="0.3"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</row>
    <row r="811" spans="8:24" ht="28" customHeight="1" x14ac:dyDescent="0.3"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</row>
    <row r="812" spans="8:24" ht="28" customHeight="1" x14ac:dyDescent="0.3"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</row>
    <row r="813" spans="8:24" ht="28" customHeight="1" x14ac:dyDescent="0.3"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</row>
    <row r="814" spans="8:24" ht="28" customHeight="1" x14ac:dyDescent="0.3"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</row>
    <row r="815" spans="8:24" ht="28" customHeight="1" x14ac:dyDescent="0.3"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</row>
    <row r="816" spans="8:24" ht="28" customHeight="1" x14ac:dyDescent="0.3"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</row>
    <row r="817" spans="8:24" ht="28" customHeight="1" x14ac:dyDescent="0.3"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</row>
    <row r="818" spans="8:24" ht="28" customHeight="1" x14ac:dyDescent="0.3"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</row>
    <row r="819" spans="8:24" ht="28" customHeight="1" x14ac:dyDescent="0.3"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</row>
    <row r="820" spans="8:24" ht="28" customHeight="1" x14ac:dyDescent="0.3"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</row>
    <row r="821" spans="8:24" ht="28" customHeight="1" x14ac:dyDescent="0.3"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</row>
    <row r="822" spans="8:24" ht="28" customHeight="1" x14ac:dyDescent="0.3"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</row>
    <row r="823" spans="8:24" ht="28" customHeight="1" x14ac:dyDescent="0.3"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</row>
    <row r="824" spans="8:24" ht="28" customHeight="1" x14ac:dyDescent="0.3"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</row>
    <row r="825" spans="8:24" ht="28" customHeight="1" x14ac:dyDescent="0.3"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</row>
    <row r="826" spans="8:24" ht="28" customHeight="1" x14ac:dyDescent="0.3"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</row>
    <row r="827" spans="8:24" ht="28" customHeight="1" x14ac:dyDescent="0.3"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</row>
    <row r="828" spans="8:24" ht="28" customHeight="1" x14ac:dyDescent="0.3"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</row>
    <row r="829" spans="8:24" ht="28" customHeight="1" x14ac:dyDescent="0.3"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</row>
    <row r="830" spans="8:24" ht="28" customHeight="1" x14ac:dyDescent="0.3"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</row>
    <row r="831" spans="8:24" ht="28" customHeight="1" x14ac:dyDescent="0.3"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</row>
    <row r="832" spans="8:24" ht="28" customHeight="1" x14ac:dyDescent="0.3"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</row>
    <row r="833" spans="8:24" ht="28" customHeight="1" x14ac:dyDescent="0.3"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</row>
    <row r="834" spans="8:24" ht="28" customHeight="1" x14ac:dyDescent="0.3"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</row>
    <row r="835" spans="8:24" ht="28" customHeight="1" x14ac:dyDescent="0.3"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</row>
    <row r="836" spans="8:24" ht="28" customHeight="1" x14ac:dyDescent="0.3"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</row>
    <row r="837" spans="8:24" ht="28" customHeight="1" x14ac:dyDescent="0.3"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</row>
    <row r="838" spans="8:24" ht="28" customHeight="1" x14ac:dyDescent="0.3"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</row>
    <row r="839" spans="8:24" ht="28" customHeight="1" x14ac:dyDescent="0.3"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</row>
    <row r="840" spans="8:24" ht="28" customHeight="1" x14ac:dyDescent="0.3"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</row>
    <row r="841" spans="8:24" ht="28" customHeight="1" x14ac:dyDescent="0.3"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</row>
    <row r="842" spans="8:24" ht="28" customHeight="1" x14ac:dyDescent="0.3"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</row>
    <row r="843" spans="8:24" ht="28" customHeight="1" x14ac:dyDescent="0.3"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</row>
    <row r="844" spans="8:24" ht="28" customHeight="1" x14ac:dyDescent="0.3"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</row>
    <row r="845" spans="8:24" ht="28" customHeight="1" x14ac:dyDescent="0.3"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</row>
    <row r="846" spans="8:24" ht="28" customHeight="1" x14ac:dyDescent="0.3"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</row>
    <row r="847" spans="8:24" ht="28" customHeight="1" x14ac:dyDescent="0.3"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</row>
    <row r="848" spans="8:24" ht="28" customHeight="1" x14ac:dyDescent="0.3"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</row>
    <row r="849" spans="8:24" ht="28" customHeight="1" x14ac:dyDescent="0.3"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</row>
    <row r="850" spans="8:24" ht="28" customHeight="1" x14ac:dyDescent="0.3"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</row>
    <row r="851" spans="8:24" ht="28" customHeight="1" x14ac:dyDescent="0.3"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</row>
    <row r="852" spans="8:24" ht="28" customHeight="1" x14ac:dyDescent="0.3"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</row>
    <row r="853" spans="8:24" ht="28" customHeight="1" x14ac:dyDescent="0.3"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</row>
    <row r="854" spans="8:24" ht="28" customHeight="1" x14ac:dyDescent="0.3"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</row>
    <row r="855" spans="8:24" ht="28" customHeight="1" x14ac:dyDescent="0.3"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</row>
    <row r="856" spans="8:24" ht="28" customHeight="1" x14ac:dyDescent="0.3"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</row>
    <row r="857" spans="8:24" ht="28" customHeight="1" x14ac:dyDescent="0.3"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</row>
    <row r="858" spans="8:24" ht="28" customHeight="1" x14ac:dyDescent="0.3"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</row>
    <row r="859" spans="8:24" ht="28" customHeight="1" x14ac:dyDescent="0.3"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</row>
    <row r="860" spans="8:24" ht="28" customHeight="1" x14ac:dyDescent="0.3"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</row>
    <row r="861" spans="8:24" ht="28" customHeight="1" x14ac:dyDescent="0.3"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</row>
    <row r="862" spans="8:24" ht="28" customHeight="1" x14ac:dyDescent="0.3"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</row>
    <row r="863" spans="8:24" ht="28" customHeight="1" x14ac:dyDescent="0.3"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</row>
    <row r="864" spans="8:24" ht="28" customHeight="1" x14ac:dyDescent="0.3"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</row>
    <row r="865" spans="8:24" ht="28" customHeight="1" x14ac:dyDescent="0.3"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</row>
    <row r="866" spans="8:24" ht="28" customHeight="1" x14ac:dyDescent="0.3"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</row>
    <row r="867" spans="8:24" ht="28" customHeight="1" x14ac:dyDescent="0.3"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</row>
    <row r="868" spans="8:24" ht="28" customHeight="1" x14ac:dyDescent="0.3"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</row>
    <row r="869" spans="8:24" ht="28" customHeight="1" x14ac:dyDescent="0.3"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</row>
    <row r="870" spans="8:24" ht="28" customHeight="1" x14ac:dyDescent="0.3"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</row>
    <row r="871" spans="8:24" ht="28" customHeight="1" x14ac:dyDescent="0.3"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</row>
    <row r="872" spans="8:24" ht="28" customHeight="1" x14ac:dyDescent="0.3"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</row>
    <row r="873" spans="8:24" ht="28" customHeight="1" x14ac:dyDescent="0.3"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</row>
    <row r="874" spans="8:24" ht="28" customHeight="1" x14ac:dyDescent="0.3"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</row>
    <row r="875" spans="8:24" ht="28" customHeight="1" x14ac:dyDescent="0.3"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</row>
    <row r="876" spans="8:24" ht="28" customHeight="1" x14ac:dyDescent="0.3"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</row>
    <row r="877" spans="8:24" ht="28" customHeight="1" x14ac:dyDescent="0.3"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</row>
    <row r="878" spans="8:24" ht="28" customHeight="1" x14ac:dyDescent="0.3"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</row>
    <row r="879" spans="8:24" ht="28" customHeight="1" x14ac:dyDescent="0.3"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</row>
    <row r="880" spans="8:24" ht="28" customHeight="1" x14ac:dyDescent="0.3"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</row>
    <row r="881" spans="8:24" ht="28" customHeight="1" x14ac:dyDescent="0.3"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</row>
    <row r="882" spans="8:24" ht="28" customHeight="1" x14ac:dyDescent="0.3"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</row>
    <row r="883" spans="8:24" ht="28" customHeight="1" x14ac:dyDescent="0.3"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</row>
    <row r="884" spans="8:24" ht="28" customHeight="1" x14ac:dyDescent="0.3"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</row>
    <row r="885" spans="8:24" ht="28" customHeight="1" x14ac:dyDescent="0.3"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</row>
    <row r="886" spans="8:24" ht="28" customHeight="1" x14ac:dyDescent="0.3"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</row>
    <row r="887" spans="8:24" ht="28" customHeight="1" x14ac:dyDescent="0.3"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</row>
    <row r="888" spans="8:24" ht="28" customHeight="1" x14ac:dyDescent="0.3"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</row>
    <row r="889" spans="8:24" ht="28" customHeight="1" x14ac:dyDescent="0.3"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</row>
    <row r="890" spans="8:24" ht="28" customHeight="1" x14ac:dyDescent="0.3"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</row>
    <row r="891" spans="8:24" ht="28" customHeight="1" x14ac:dyDescent="0.3"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</row>
    <row r="892" spans="8:24" ht="28" customHeight="1" x14ac:dyDescent="0.3"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</row>
    <row r="893" spans="8:24" ht="28" customHeight="1" x14ac:dyDescent="0.3"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</row>
    <row r="894" spans="8:24" ht="28" customHeight="1" x14ac:dyDescent="0.3"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</row>
    <row r="895" spans="8:24" ht="28" customHeight="1" x14ac:dyDescent="0.3"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</row>
    <row r="896" spans="8:24" ht="28" customHeight="1" x14ac:dyDescent="0.3"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</row>
    <row r="897" spans="8:24" ht="28" customHeight="1" x14ac:dyDescent="0.3"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</row>
    <row r="898" spans="8:24" ht="28" customHeight="1" x14ac:dyDescent="0.3"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</row>
    <row r="899" spans="8:24" ht="28" customHeight="1" x14ac:dyDescent="0.3"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</row>
    <row r="900" spans="8:24" ht="28" customHeight="1" x14ac:dyDescent="0.3"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</row>
    <row r="901" spans="8:24" ht="28" customHeight="1" x14ac:dyDescent="0.3"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</row>
    <row r="902" spans="8:24" ht="28" customHeight="1" x14ac:dyDescent="0.3"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</row>
    <row r="903" spans="8:24" ht="28" customHeight="1" x14ac:dyDescent="0.3"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</row>
    <row r="904" spans="8:24" ht="28" customHeight="1" x14ac:dyDescent="0.3"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</row>
    <row r="905" spans="8:24" ht="28" customHeight="1" x14ac:dyDescent="0.3"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</row>
    <row r="906" spans="8:24" ht="28" customHeight="1" x14ac:dyDescent="0.3"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</row>
    <row r="907" spans="8:24" ht="28" customHeight="1" x14ac:dyDescent="0.3"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</row>
    <row r="908" spans="8:24" ht="28" customHeight="1" x14ac:dyDescent="0.3"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</row>
    <row r="909" spans="8:24" ht="28" customHeight="1" x14ac:dyDescent="0.3"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</row>
    <row r="910" spans="8:24" ht="28" customHeight="1" x14ac:dyDescent="0.3"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</row>
    <row r="911" spans="8:24" ht="28" customHeight="1" x14ac:dyDescent="0.3"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</row>
    <row r="912" spans="8:24" ht="28" customHeight="1" x14ac:dyDescent="0.3"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</row>
    <row r="913" spans="8:24" ht="28" customHeight="1" x14ac:dyDescent="0.3"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</row>
    <row r="914" spans="8:24" ht="28" customHeight="1" x14ac:dyDescent="0.3"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</row>
    <row r="915" spans="8:24" ht="28" customHeight="1" x14ac:dyDescent="0.3"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</row>
    <row r="916" spans="8:24" ht="28" customHeight="1" x14ac:dyDescent="0.3"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</row>
    <row r="917" spans="8:24" ht="28" customHeight="1" x14ac:dyDescent="0.3"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</row>
    <row r="918" spans="8:24" ht="28" customHeight="1" x14ac:dyDescent="0.3"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</row>
    <row r="919" spans="8:24" ht="28" customHeight="1" x14ac:dyDescent="0.3"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</row>
    <row r="920" spans="8:24" ht="28" customHeight="1" x14ac:dyDescent="0.3"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</row>
    <row r="921" spans="8:24" ht="28" customHeight="1" x14ac:dyDescent="0.3"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</row>
    <row r="922" spans="8:24" ht="28" customHeight="1" x14ac:dyDescent="0.3"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</row>
    <row r="923" spans="8:24" ht="28" customHeight="1" x14ac:dyDescent="0.3"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</row>
    <row r="924" spans="8:24" ht="28" customHeight="1" x14ac:dyDescent="0.3"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</row>
    <row r="925" spans="8:24" ht="28" customHeight="1" x14ac:dyDescent="0.3"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</row>
    <row r="926" spans="8:24" ht="28" customHeight="1" x14ac:dyDescent="0.3"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</row>
    <row r="927" spans="8:24" ht="28" customHeight="1" x14ac:dyDescent="0.3"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</row>
    <row r="928" spans="8:24" ht="28" customHeight="1" x14ac:dyDescent="0.3"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</row>
    <row r="929" spans="8:24" ht="28" customHeight="1" x14ac:dyDescent="0.3"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</row>
    <row r="930" spans="8:24" ht="28" customHeight="1" x14ac:dyDescent="0.3"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</row>
    <row r="931" spans="8:24" ht="28" customHeight="1" x14ac:dyDescent="0.3"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</row>
    <row r="932" spans="8:24" ht="28" customHeight="1" x14ac:dyDescent="0.3"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</row>
    <row r="933" spans="8:24" ht="28" customHeight="1" x14ac:dyDescent="0.3"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</row>
    <row r="934" spans="8:24" ht="28" customHeight="1" x14ac:dyDescent="0.3"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</row>
    <row r="935" spans="8:24" ht="28" customHeight="1" x14ac:dyDescent="0.3"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</row>
    <row r="936" spans="8:24" ht="28" customHeight="1" x14ac:dyDescent="0.3"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</row>
    <row r="937" spans="8:24" ht="28" customHeight="1" x14ac:dyDescent="0.3"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</row>
    <row r="938" spans="8:24" ht="28" customHeight="1" x14ac:dyDescent="0.3"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</row>
    <row r="939" spans="8:24" ht="28" customHeight="1" x14ac:dyDescent="0.3"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</row>
    <row r="940" spans="8:24" ht="28" customHeight="1" x14ac:dyDescent="0.3"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</row>
    <row r="941" spans="8:24" ht="28" customHeight="1" x14ac:dyDescent="0.3"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</row>
    <row r="942" spans="8:24" ht="28" customHeight="1" x14ac:dyDescent="0.3"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</row>
    <row r="943" spans="8:24" ht="28" customHeight="1" x14ac:dyDescent="0.3"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</row>
    <row r="944" spans="8:24" ht="28" customHeight="1" x14ac:dyDescent="0.3"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</row>
    <row r="945" spans="8:24" ht="28" customHeight="1" x14ac:dyDescent="0.3"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</row>
    <row r="946" spans="8:24" ht="28" customHeight="1" x14ac:dyDescent="0.3"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</row>
    <row r="947" spans="8:24" ht="28" customHeight="1" x14ac:dyDescent="0.3"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</row>
    <row r="948" spans="8:24" ht="28" customHeight="1" x14ac:dyDescent="0.3"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</row>
    <row r="949" spans="8:24" ht="28" customHeight="1" x14ac:dyDescent="0.3"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</row>
    <row r="950" spans="8:24" ht="28" customHeight="1" x14ac:dyDescent="0.3"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</row>
    <row r="951" spans="8:24" ht="28" customHeight="1" x14ac:dyDescent="0.3"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</row>
    <row r="952" spans="8:24" ht="28" customHeight="1" x14ac:dyDescent="0.3"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</row>
    <row r="953" spans="8:24" ht="28" customHeight="1" x14ac:dyDescent="0.3"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</row>
    <row r="954" spans="8:24" ht="28" customHeight="1" x14ac:dyDescent="0.3"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</row>
    <row r="955" spans="8:24" ht="28" customHeight="1" x14ac:dyDescent="0.3"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</row>
  </sheetData>
  <mergeCells count="10">
    <mergeCell ref="A7:A8"/>
    <mergeCell ref="A9:A10"/>
    <mergeCell ref="A11:A12"/>
    <mergeCell ref="A13:A14"/>
    <mergeCell ref="A2:D2"/>
    <mergeCell ref="A3:D3"/>
    <mergeCell ref="A4:D4"/>
    <mergeCell ref="A5:A6"/>
    <mergeCell ref="B5:B6"/>
    <mergeCell ref="C5:D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สรุปยา</vt:lpstr>
      <vt:lpstr>แผนยา</vt:lpstr>
      <vt:lpstr>สรุปวัสดุการแพทย์</vt:lpstr>
      <vt:lpstr>แผนวัสดุการแพทย์</vt:lpstr>
      <vt:lpstr>สรุปวัสดุเภสัช</vt:lpstr>
      <vt:lpstr>แผนวัสดุเภสัช</vt:lpstr>
      <vt:lpstr>สรุปวัสดุวิทย์ฯ</vt:lpstr>
      <vt:lpstr>แผนวัสดุวิทย์ฯ</vt:lpstr>
      <vt:lpstr>สรุปวัสดุทันตกรรม</vt:lpstr>
      <vt:lpstr>วัสดุทันตกรรม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2020-09-23T07:13:14Z</cp:lastPrinted>
  <dcterms:created xsi:type="dcterms:W3CDTF">2017-08-19T07:01:24Z</dcterms:created>
  <dcterms:modified xsi:type="dcterms:W3CDTF">2020-09-23T07:18:01Z</dcterms:modified>
</cp:coreProperties>
</file>